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side" sheetId="1" state="visible" r:id="rId1"/>
    <sheet xmlns:r="http://schemas.openxmlformats.org/officeDocument/2006/relationships" name="Ohms lov" sheetId="2" state="visible" r:id="rId2"/>
    <sheet xmlns:r="http://schemas.openxmlformats.org/officeDocument/2006/relationships" name="Effekt" sheetId="3" state="visible" r:id="rId3"/>
    <sheet xmlns:r="http://schemas.openxmlformats.org/officeDocument/2006/relationships" name="Seriekobling" sheetId="4" state="visible" r:id="rId4"/>
    <sheet xmlns:r="http://schemas.openxmlformats.org/officeDocument/2006/relationships" name="Parallellkobling" sheetId="5" state="visible" r:id="rId5"/>
    <sheet xmlns:r="http://schemas.openxmlformats.org/officeDocument/2006/relationships" name="Spenningsfall" sheetId="6" state="visible" r:id="rId6"/>
    <sheet xmlns:r="http://schemas.openxmlformats.org/officeDocument/2006/relationships" name="Lederresistans" sheetId="7" state="visible" r:id="rId7"/>
    <sheet xmlns:r="http://schemas.openxmlformats.org/officeDocument/2006/relationships" name="Vekselspenning" sheetId="8" state="visible" r:id="rId8"/>
    <sheet xmlns:r="http://schemas.openxmlformats.org/officeDocument/2006/relationships" name="Reaktans" sheetId="9" state="visible" r:id="rId9"/>
    <sheet xmlns:r="http://schemas.openxmlformats.org/officeDocument/2006/relationships" name="Impedanstrekant" sheetId="10" state="visible" r:id="rId10"/>
    <sheet xmlns:r="http://schemas.openxmlformats.org/officeDocument/2006/relationships" name="Effekttrekant" sheetId="11" state="visible" r:id="rId11"/>
    <sheet xmlns:r="http://schemas.openxmlformats.org/officeDocument/2006/relationships" name="Formeloversikt" sheetId="12" state="visible" r:id="rId12"/>
  </sheets>
  <definedNames>
    <definedName name="_xlnm.Print_Area" localSheetId="0">'Forside'!$A$1:$I$28</definedName>
    <definedName name="_xlnm.Print_Area" localSheetId="1">'Ohms lov'!$A$1:$I$36</definedName>
    <definedName name="_xlnm.Print_Area" localSheetId="2">'Effekt'!$A$1:$I$36</definedName>
    <definedName name="_xlnm.Print_Area" localSheetId="3">'Seriekobling'!$A$1:$I$36</definedName>
    <definedName name="_xlnm.Print_Area" localSheetId="4">'Parallellkobling'!$A$1:$I$36</definedName>
    <definedName name="_xlnm.Print_Area" localSheetId="5">'Spenningsfall'!$A$1:$I$36</definedName>
    <definedName name="_xlnm.Print_Area" localSheetId="6">'Lederresistans'!$A$1:$I$36</definedName>
    <definedName name="_xlnm.Print_Area" localSheetId="7">'Vekselspenning'!$A$1:$I$36</definedName>
    <definedName name="_xlnm.Print_Area" localSheetId="8">'Reaktans'!$A$1:$I$36</definedName>
    <definedName name="_xlnm.Print_Area" localSheetId="9">'Impedanstrekant'!$A$1:$I$36</definedName>
    <definedName name="_xlnm.Print_Area" localSheetId="10">'Effekttrekant'!$A$1:$I$36</definedName>
    <definedName name="_xlnm.Print_Area" localSheetId="11">'Formeloversikt'!$A$1:$C$31</definedName>
  </definedNames>
  <calcPr calcId="124519" calcMode="auto" fullCalcOnLoad="1" forceFullCalc="1"/>
</workbook>
</file>

<file path=xl/styles.xml><?xml version="1.0" encoding="utf-8"?>
<styleSheet xmlns="http://schemas.openxmlformats.org/spreadsheetml/2006/main">
  <numFmts count="14">
    <numFmt numFmtId="164" formatCode="0.00 &quot;Ω&quot;"/>
    <numFmt numFmtId="165" formatCode="0.000 &quot;A&quot;"/>
    <numFmt numFmtId="166" formatCode="0.00 &quot;V&quot;"/>
    <numFmt numFmtId="167" formatCode="0.00 &quot;W&quot;"/>
    <numFmt numFmtId="168" formatCode="0.0000"/>
    <numFmt numFmtId="169" formatCode="0.00 &quot;m&quot;"/>
    <numFmt numFmtId="170" formatCode="0.00 &quot;Hz&quot;"/>
    <numFmt numFmtId="171" formatCode="0.000000 &quot;s&quot;"/>
    <numFmt numFmtId="172" formatCode="0.00 &quot;ms&quot;"/>
    <numFmt numFmtId="173" formatCode="0.000000000"/>
    <numFmt numFmtId="174" formatCode="0.00 &quot;°&quot;"/>
    <numFmt numFmtId="175" formatCode="0.000"/>
    <numFmt numFmtId="176" formatCode="0.00 &quot;var&quot;"/>
    <numFmt numFmtId="177" formatCode="0.00 &quot;VA&quot;"/>
  </numFmts>
  <fonts count="10">
    <font>
      <name val="Calibri"/>
      <family val="2"/>
      <color theme="1"/>
      <sz val="11"/>
      <scheme val="minor"/>
    </font>
    <font>
      <name val="Calibri"/>
      <color rgb="00132033"/>
      <sz val="12"/>
    </font>
    <font>
      <name val="Calibri"/>
      <b val="1"/>
      <color rgb="00FFFFFF"/>
      <sz val="20"/>
    </font>
    <font>
      <name val="Calibri"/>
      <b val="1"/>
      <color rgb="00073B5A"/>
      <sz val="12"/>
    </font>
    <font>
      <name val="Calibri"/>
      <b val="1"/>
      <color rgb="00073B5A"/>
      <sz val="13"/>
    </font>
    <font>
      <name val="Calibri"/>
      <b val="1"/>
      <color rgb="00FFFFFF"/>
      <sz val="14"/>
    </font>
    <font>
      <name val="Calibri"/>
      <b val="1"/>
      <color rgb="00FFFFFF"/>
      <sz val="12"/>
    </font>
    <font>
      <name val="Calibri"/>
      <b val="1"/>
      <color rgb="00132033"/>
      <sz val="12"/>
    </font>
    <font>
      <name val="Calibri"/>
      <b val="1"/>
      <color rgb="00516070"/>
      <sz val="12"/>
    </font>
    <font>
      <name val="Calibri"/>
      <color rgb="00073B5A"/>
      <sz val="12"/>
    </font>
  </fonts>
  <fills count="12">
    <fill>
      <patternFill/>
    </fill>
    <fill>
      <patternFill patternType="gray125"/>
    </fill>
    <fill>
      <patternFill patternType="solid">
        <fgColor rgb="00FFFDF7"/>
      </patternFill>
    </fill>
    <fill>
      <patternFill patternType="solid">
        <fgColor rgb="00073B5A"/>
      </patternFill>
    </fill>
    <fill>
      <patternFill patternType="solid">
        <fgColor rgb="00E3F6F7"/>
      </patternFill>
    </fill>
    <fill>
      <patternFill patternType="solid">
        <fgColor rgb="00F1F7CF"/>
      </patternFill>
    </fill>
    <fill>
      <patternFill patternType="solid">
        <fgColor rgb="0000979D"/>
      </patternFill>
    </fill>
    <fill>
      <patternFill patternType="solid">
        <fgColor rgb="00B7D43A"/>
      </patternFill>
    </fill>
    <fill>
      <patternFill patternType="solid">
        <fgColor rgb="00FFFFFF"/>
      </patternFill>
    </fill>
    <fill>
      <patternFill patternType="solid">
        <fgColor rgb="00FFF6CC"/>
      </patternFill>
    </fill>
    <fill>
      <patternFill patternType="solid">
        <fgColor rgb="002E7D32"/>
      </patternFill>
    </fill>
    <fill>
      <patternFill patternType="solid">
        <fgColor rgb="00FFF3B0"/>
      </patternFill>
    </fill>
  </fills>
  <borders count="16">
    <border>
      <left/>
      <right/>
      <top/>
      <bottom/>
      <diagonal/>
    </border>
    <border>
      <left style="thin">
        <color rgb="00B9C6CF"/>
      </left>
      <right style="thin">
        <color rgb="00B9C6CF"/>
      </right>
      <top style="thin">
        <color rgb="00B9C6CF"/>
      </top>
      <bottom style="thin">
        <color rgb="00B9C6CF"/>
      </bottom>
    </border>
    <border>
      <left/>
      <right/>
      <top style="thin">
        <color rgb="00B9C6CF"/>
      </top>
      <bottom/>
      <diagonal/>
    </border>
    <border>
      <left/>
      <right style="thin">
        <color rgb="00B9C6CF"/>
      </right>
      <top style="thin">
        <color rgb="00B9C6CF"/>
      </top>
      <bottom/>
      <diagonal/>
    </border>
    <border>
      <left/>
      <right/>
      <top style="thin">
        <color rgb="00B9C6CF"/>
      </top>
      <bottom style="thin">
        <color rgb="00B9C6CF"/>
      </bottom>
      <diagonal/>
    </border>
    <border>
      <left/>
      <right style="thin">
        <color rgb="00B9C6CF"/>
      </right>
      <top style="thin">
        <color rgb="00B9C6CF"/>
      </top>
      <bottom style="thin">
        <color rgb="00B9C6CF"/>
      </bottom>
      <diagonal/>
    </border>
    <border>
      <left style="thin">
        <color rgb="00073B5A"/>
      </left>
      <right style="thin">
        <color rgb="00073B5A"/>
      </right>
      <top style="thin">
        <color rgb="00073B5A"/>
      </top>
      <bottom style="thin">
        <color rgb="00073B5A"/>
      </bottom>
    </border>
    <border>
      <left style="thin">
        <color rgb="00B9C6CF"/>
      </left>
      <right/>
      <top/>
      <bottom/>
      <diagonal/>
    </border>
    <border>
      <left/>
      <right style="thin">
        <color rgb="00B9C6CF"/>
      </right>
      <top/>
      <bottom/>
      <diagonal/>
    </border>
    <border>
      <left style="thin">
        <color rgb="00B9C6CF"/>
      </left>
      <right/>
      <top/>
      <bottom style="thin">
        <color rgb="00B9C6CF"/>
      </bottom>
      <diagonal/>
    </border>
    <border>
      <left/>
      <right/>
      <top/>
      <bottom style="thin">
        <color rgb="00B9C6CF"/>
      </bottom>
      <diagonal/>
    </border>
    <border>
      <left/>
      <right style="thin">
        <color rgb="00B9C6CF"/>
      </right>
      <top/>
      <bottom style="thin">
        <color rgb="00B9C6CF"/>
      </bottom>
      <diagonal/>
    </border>
    <border>
      <left style="thin">
        <color rgb="0000979D"/>
      </left>
      <right style="thin">
        <color rgb="0000979D"/>
      </right>
      <top style="thin">
        <color rgb="0000979D"/>
      </top>
      <bottom style="thin">
        <color rgb="0000979D"/>
      </bottom>
    </border>
    <border>
      <left style="thin">
        <color rgb="00B7D43A"/>
      </left>
      <right style="thin">
        <color rgb="00B7D43A"/>
      </right>
      <top style="thin">
        <color rgb="00B7D43A"/>
      </top>
      <bottom style="thin">
        <color rgb="00B7D43A"/>
      </bottom>
    </border>
    <border>
      <left style="thin">
        <color rgb="00F28C28"/>
      </left>
      <right style="thin">
        <color rgb="00F28C28"/>
      </right>
      <top style="thin">
        <color rgb="00F28C28"/>
      </top>
      <bottom style="thin">
        <color rgb="00F28C28"/>
      </bottom>
    </border>
    <border>
      <left style="thin">
        <color rgb="002E7D32"/>
      </left>
      <right style="thin">
        <color rgb="002E7D32"/>
      </right>
      <top style="thin">
        <color rgb="002E7D32"/>
      </top>
      <bottom style="thin">
        <color rgb="002E7D32"/>
      </bottom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3" borderId="6" applyAlignment="1" pivotButton="0" quotePrefix="0" xfId="0">
      <alignment horizontal="left" vertical="center" wrapText="1"/>
    </xf>
    <xf numFmtId="0" fontId="3" fillId="4" borderId="12" applyAlignment="1" pivotButton="0" quotePrefix="0" xfId="0">
      <alignment horizontal="left" vertical="top" wrapText="1"/>
    </xf>
    <xf numFmtId="0" fontId="3" fillId="5" borderId="13" applyAlignment="1" pivotButton="0" quotePrefix="0" xfId="0">
      <alignment horizontal="left" vertical="center" wrapText="1"/>
    </xf>
    <xf numFmtId="0" fontId="1" fillId="2" borderId="1" pivotButton="0" quotePrefix="0" xfId="0"/>
    <xf numFmtId="0" fontId="4" fillId="5" borderId="13" applyAlignment="1" pivotButton="0" quotePrefix="0" xfId="0">
      <alignment horizontal="left" vertical="top" wrapText="1"/>
    </xf>
    <xf numFmtId="0" fontId="5" fillId="6" borderId="12" applyAlignment="1" pivotButton="0" quotePrefix="0" xfId="0">
      <alignment horizontal="left" vertical="center" wrapText="1"/>
    </xf>
    <xf numFmtId="0" fontId="6" fillId="3" borderId="6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0" fontId="1" fillId="4" borderId="1" applyAlignment="1" pivotButton="0" quotePrefix="0" xfId="0">
      <alignment horizontal="left" vertical="center" wrapText="1"/>
    </xf>
    <xf numFmtId="0" fontId="3" fillId="8" borderId="1" applyAlignment="1" pivotButton="0" quotePrefix="0" xfId="0">
      <alignment horizontal="left" vertical="center" wrapText="1"/>
    </xf>
    <xf numFmtId="0" fontId="1" fillId="8" borderId="1" applyAlignment="1" pivotButton="0" quotePrefix="0" xfId="0">
      <alignment horizontal="left" vertical="center" wrapText="1"/>
    </xf>
    <xf numFmtId="0" fontId="3" fillId="9" borderId="14" applyAlignment="1" pivotButton="0" quotePrefix="0" xfId="0">
      <alignment horizontal="left" vertical="top" wrapText="1"/>
    </xf>
    <xf numFmtId="0" fontId="6" fillId="10" borderId="15" applyAlignment="1" pivotButton="0" quotePrefix="0" xfId="0">
      <alignment horizontal="center" vertical="center" wrapText="1"/>
    </xf>
    <xf numFmtId="164" fontId="7" fillId="11" borderId="1" applyAlignment="1" pivotButton="0" quotePrefix="0" xfId="0">
      <alignment horizontal="right" vertical="center" wrapText="1"/>
    </xf>
    <xf numFmtId="0" fontId="8" fillId="8" borderId="1" applyAlignment="1" pivotButton="0" quotePrefix="0" xfId="0">
      <alignment horizontal="left" vertical="center" wrapText="1"/>
    </xf>
    <xf numFmtId="0" fontId="3" fillId="4" borderId="12" applyAlignment="1" pivotButton="0" quotePrefix="0" xfId="0">
      <alignment horizontal="left" vertical="center" wrapText="1"/>
    </xf>
    <xf numFmtId="166" fontId="3" fillId="5" borderId="12" applyAlignment="1" pivotButton="0" quotePrefix="0" xfId="0">
      <alignment horizontal="right" vertical="center" wrapText="1"/>
    </xf>
    <xf numFmtId="0" fontId="8" fillId="4" borderId="12" applyAlignment="1" pivotButton="0" quotePrefix="0" xfId="0">
      <alignment horizontal="left" vertical="center" wrapText="1"/>
    </xf>
    <xf numFmtId="165" fontId="7" fillId="11" borderId="1" applyAlignment="1" pivotButton="0" quotePrefix="0" xfId="0">
      <alignment horizontal="right" vertical="center" wrapText="1"/>
    </xf>
    <xf numFmtId="0" fontId="1" fillId="2" borderId="12" pivotButton="0" quotePrefix="0" xfId="0"/>
    <xf numFmtId="0" fontId="3" fillId="5" borderId="15" applyAlignment="1" pivotButton="0" quotePrefix="0" xfId="0">
      <alignment horizontal="left" vertical="top" wrapText="1"/>
    </xf>
    <xf numFmtId="166" fontId="7" fillId="11" borderId="1" applyAlignment="1" pivotButton="0" quotePrefix="0" xfId="0">
      <alignment horizontal="right" vertical="center" wrapText="1"/>
    </xf>
    <xf numFmtId="165" fontId="3" fillId="5" borderId="12" applyAlignment="1" pivotButton="0" quotePrefix="0" xfId="0">
      <alignment horizontal="right" vertical="center" wrapText="1"/>
    </xf>
    <xf numFmtId="164" fontId="3" fillId="5" borderId="12" applyAlignment="1" pivotButton="0" quotePrefix="0" xfId="0">
      <alignment horizontal="right" vertical="center" wrapText="1"/>
    </xf>
    <xf numFmtId="167" fontId="3" fillId="5" borderId="12" applyAlignment="1" pivotButton="0" quotePrefix="0" xfId="0">
      <alignment horizontal="right" vertical="center" wrapText="1"/>
    </xf>
    <xf numFmtId="166" fontId="7" fillId="11" borderId="14" applyAlignment="1" pivotButton="0" quotePrefix="0" xfId="0">
      <alignment horizontal="right" vertical="center" wrapText="1"/>
    </xf>
    <xf numFmtId="1" fontId="3" fillId="5" borderId="13" applyAlignment="1" pivotButton="0" quotePrefix="0" xfId="0">
      <alignment horizontal="right" vertical="center" wrapText="1"/>
    </xf>
    <xf numFmtId="0" fontId="8" fillId="4" borderId="1" applyAlignment="1" pivotButton="0" quotePrefix="0" xfId="0">
      <alignment horizontal="left" vertical="center" wrapText="1"/>
    </xf>
    <xf numFmtId="164" fontId="3" fillId="5" borderId="13" applyAlignment="1" pivotButton="0" quotePrefix="0" xfId="0">
      <alignment horizontal="right" vertical="center" wrapText="1"/>
    </xf>
    <xf numFmtId="165" fontId="3" fillId="5" borderId="13" applyAlignment="1" pivotButton="0" quotePrefix="0" xfId="0">
      <alignment horizontal="right" vertical="center" wrapText="1"/>
    </xf>
    <xf numFmtId="166" fontId="3" fillId="5" borderId="13" applyAlignment="1" pivotButton="0" quotePrefix="0" xfId="0">
      <alignment horizontal="right" vertical="center" wrapText="1"/>
    </xf>
    <xf numFmtId="0" fontId="5" fillId="10" borderId="15" applyAlignment="1" pivotButton="0" quotePrefix="0" xfId="0">
      <alignment horizontal="left" vertical="center" wrapText="1"/>
    </xf>
    <xf numFmtId="0" fontId="3" fillId="8" borderId="1" pivotButton="0" quotePrefix="0" xfId="0"/>
    <xf numFmtId="164" fontId="7" fillId="11" borderId="14" applyAlignment="1" pivotButton="0" quotePrefix="0" xfId="0">
      <alignment horizontal="right" vertical="center" wrapText="1"/>
    </xf>
    <xf numFmtId="0" fontId="3" fillId="4" borderId="1" applyAlignment="1" pivotButton="0" quotePrefix="0" xfId="0">
      <alignment horizontal="left" vertical="top" wrapText="1"/>
    </xf>
    <xf numFmtId="0" fontId="3" fillId="5" borderId="13" applyAlignment="1" pivotButton="0" quotePrefix="0" xfId="0">
      <alignment horizontal="left" vertical="top" wrapText="1"/>
    </xf>
    <xf numFmtId="168" fontId="7" fillId="11" borderId="14" applyAlignment="1" pivotButton="0" quotePrefix="0" xfId="0">
      <alignment horizontal="right" vertical="center" wrapText="1"/>
    </xf>
    <xf numFmtId="169" fontId="3" fillId="5" borderId="13" applyAlignment="1" pivotButton="0" quotePrefix="0" xfId="0">
      <alignment horizontal="right" vertical="center" wrapText="1"/>
    </xf>
    <xf numFmtId="169" fontId="7" fillId="11" borderId="14" applyAlignment="1" pivotButton="0" quotePrefix="0" xfId="0">
      <alignment horizontal="right" vertical="center" wrapText="1"/>
    </xf>
    <xf numFmtId="2" fontId="7" fillId="11" borderId="14" applyAlignment="1" pivotButton="0" quotePrefix="0" xfId="0">
      <alignment horizontal="right" vertical="center" wrapText="1"/>
    </xf>
    <xf numFmtId="165" fontId="7" fillId="11" borderId="14" applyAlignment="1" pivotButton="0" quotePrefix="0" xfId="0">
      <alignment horizontal="right" vertical="center" wrapText="1"/>
    </xf>
    <xf numFmtId="170" fontId="7" fillId="11" borderId="1" applyAlignment="1" pivotButton="0" quotePrefix="0" xfId="0">
      <alignment horizontal="right" vertical="center" wrapText="1"/>
    </xf>
    <xf numFmtId="171" fontId="3" fillId="5" borderId="12" applyAlignment="1" pivotButton="0" quotePrefix="0" xfId="0">
      <alignment horizontal="right" vertical="center" wrapText="1"/>
    </xf>
    <xf numFmtId="172" fontId="3" fillId="5" borderId="12" applyAlignment="1" pivotButton="0" quotePrefix="0" xfId="0">
      <alignment horizontal="right" vertical="center" wrapText="1"/>
    </xf>
    <xf numFmtId="168" fontId="7" fillId="11" borderId="1" applyAlignment="1" pivotButton="0" quotePrefix="0" xfId="0">
      <alignment horizontal="right" vertical="center" wrapText="1"/>
    </xf>
    <xf numFmtId="2" fontId="7" fillId="11" borderId="1" applyAlignment="1" pivotButton="0" quotePrefix="0" xfId="0">
      <alignment horizontal="right" vertical="center" wrapText="1"/>
    </xf>
    <xf numFmtId="173" fontId="7" fillId="11" borderId="1" applyAlignment="1" pivotButton="0" quotePrefix="0" xfId="0">
      <alignment horizontal="right" vertical="center" wrapText="1"/>
    </xf>
    <xf numFmtId="174" fontId="3" fillId="5" borderId="13" applyAlignment="1" pivotButton="0" quotePrefix="0" xfId="0">
      <alignment horizontal="right" vertical="center" wrapText="1"/>
    </xf>
    <xf numFmtId="175" fontId="3" fillId="5" borderId="13" applyAlignment="1" pivotButton="0" quotePrefix="0" xfId="0">
      <alignment horizontal="right" vertical="center" wrapText="1"/>
    </xf>
    <xf numFmtId="0" fontId="3" fillId="5" borderId="1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167" fontId="7" fillId="11" borderId="1" applyAlignment="1" pivotButton="0" quotePrefix="0" xfId="0">
      <alignment horizontal="right" vertical="center" wrapText="1"/>
    </xf>
    <xf numFmtId="177" fontId="3" fillId="5" borderId="12" applyAlignment="1" pivotButton="0" quotePrefix="0" xfId="0">
      <alignment horizontal="right" vertical="center" wrapText="1"/>
    </xf>
    <xf numFmtId="176" fontId="7" fillId="11" borderId="1" applyAlignment="1" pivotButton="0" quotePrefix="0" xfId="0">
      <alignment horizontal="right" vertical="center" wrapText="1"/>
    </xf>
    <xf numFmtId="175" fontId="3" fillId="5" borderId="12" applyAlignment="1" pivotButton="0" quotePrefix="0" xfId="0">
      <alignment horizontal="right" vertical="center" wrapText="1"/>
    </xf>
    <xf numFmtId="175" fontId="7" fillId="11" borderId="1" applyAlignment="1" pivotButton="0" quotePrefix="0" xfId="0">
      <alignment horizontal="right" vertical="center" wrapText="1"/>
    </xf>
    <xf numFmtId="176" fontId="3" fillId="5" borderId="12" applyAlignment="1" pivotButton="0" quotePrefix="0" xfId="0">
      <alignment horizontal="right" vertical="center" wrapText="1"/>
    </xf>
    <xf numFmtId="0" fontId="6" fillId="3" borderId="6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  <xf numFmtId="0" fontId="1" fillId="8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9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24" customWidth="1" min="2" max="2"/>
    <col width="20" customWidth="1" min="3" max="3"/>
    <col width="24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 ht="34" customHeight="1">
      <c r="A1" s="1" t="inlineStr">
        <is>
          <t>∿ Eltask.no | Kalkulatorer - Elektroteknikk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30" customHeight="1">
      <c r="A2" s="2" t="inlineStr">
        <is>
          <t>Dette regnearket inneholder enkle kalkulatorer for grunnleggende elektroteknikk i VG1 elektro og datateknologi.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30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30" customHeight="1">
      <c r="A4" s="3" t="inlineStr">
        <is>
          <t>Skriv bare i gule felt. Lyse blå/grønne felt er beregnede svarfelt.</t>
        </is>
      </c>
      <c r="B4" s="3" t="n"/>
      <c r="C4" s="3" t="n"/>
      <c r="D4" s="3" t="n"/>
      <c r="E4" s="3" t="n"/>
      <c r="F4" s="3" t="n"/>
      <c r="G4" s="3" t="n"/>
      <c r="H4" s="3" t="n"/>
      <c r="I4" s="3" t="n"/>
    </row>
    <row r="5" ht="22" customHeight="1">
      <c r="A5" s="4" t="n"/>
      <c r="B5" s="4" t="n"/>
      <c r="C5" s="4" t="n"/>
      <c r="D5" s="4" t="n"/>
      <c r="E5" s="4" t="n"/>
      <c r="F5" s="4" t="n"/>
      <c r="G5" s="4" t="n"/>
      <c r="H5" s="4" t="n"/>
      <c r="I5" s="4" t="n"/>
    </row>
    <row r="6" ht="34" customHeight="1">
      <c r="A6" s="5" t="inlineStr">
        <is>
          <t>Skriv inn verdier i de gule feltene. Svarene regnes ut automatisk. Tomme felt kan stå tomme der kalkulatoren støtter flere komponenter.</t>
        </is>
      </c>
      <c r="B6" s="5" t="n"/>
      <c r="C6" s="5" t="n"/>
      <c r="D6" s="5" t="n"/>
      <c r="E6" s="5" t="n"/>
      <c r="F6" s="5" t="n"/>
      <c r="G6" s="5" t="n"/>
      <c r="H6" s="5" t="n"/>
      <c r="I6" s="5" t="n"/>
    </row>
    <row r="7" ht="34" customHeight="1">
      <c r="A7" s="5" t="n"/>
      <c r="B7" s="5" t="n"/>
      <c r="C7" s="5" t="n"/>
      <c r="D7" s="5" t="n"/>
      <c r="E7" s="5" t="n"/>
      <c r="F7" s="5" t="n"/>
      <c r="G7" s="5" t="n"/>
      <c r="H7" s="5" t="n"/>
      <c r="I7" s="5" t="n"/>
    </row>
    <row r="8" ht="22" customHeight="1">
      <c r="A8" s="4" t="n"/>
      <c r="B8" s="4" t="n"/>
      <c r="C8" s="4" t="n"/>
      <c r="D8" s="4" t="n"/>
      <c r="E8" s="4" t="n"/>
      <c r="F8" s="4" t="n"/>
      <c r="G8" s="4" t="n"/>
      <c r="H8" s="4" t="n"/>
      <c r="I8" s="4" t="n"/>
    </row>
    <row r="9" ht="28" customHeight="1">
      <c r="A9" s="6" t="inlineStr">
        <is>
          <t>Kalkulatorer i filen</t>
        </is>
      </c>
      <c r="B9" s="6" t="n"/>
      <c r="C9" s="6" t="n"/>
      <c r="D9" s="6" t="n"/>
      <c r="E9" s="6" t="n"/>
      <c r="F9" s="6" t="n"/>
      <c r="G9" s="6" t="n"/>
      <c r="H9" s="6" t="n"/>
      <c r="I9" s="6" t="n"/>
    </row>
    <row r="10" ht="28" customHeight="1">
      <c r="A10" s="7" t="inlineStr">
        <is>
          <t>Nr.</t>
        </is>
      </c>
      <c r="B10" s="7" t="inlineStr">
        <is>
          <t>Kalkulator</t>
        </is>
      </c>
      <c r="C10" s="7" t="n"/>
      <c r="D10" s="7" t="inlineStr">
        <is>
          <t>Innhold</t>
        </is>
      </c>
      <c r="E10" s="7" t="n"/>
      <c r="F10" s="7" t="n"/>
      <c r="G10" s="7" t="n"/>
      <c r="H10" s="7" t="n"/>
      <c r="I10" s="7" t="n"/>
    </row>
    <row r="11" ht="26" customHeight="1">
      <c r="A11" s="8" t="n">
        <v>1</v>
      </c>
      <c r="B11" s="9" t="inlineStr">
        <is>
          <t>Ohms lov</t>
        </is>
      </c>
      <c r="C11" s="9" t="n"/>
      <c r="D11" s="10" t="inlineStr">
        <is>
          <t>Spenning, strøm og resistans</t>
        </is>
      </c>
      <c r="E11" s="10" t="n"/>
      <c r="F11" s="10" t="n"/>
      <c r="G11" s="10" t="n"/>
      <c r="H11" s="10" t="n"/>
      <c r="I11" s="10" t="n"/>
    </row>
    <row r="12" ht="26" customHeight="1">
      <c r="A12" s="8" t="n">
        <v>2</v>
      </c>
      <c r="B12" s="11" t="inlineStr">
        <is>
          <t>Effekt</t>
        </is>
      </c>
      <c r="C12" s="11" t="n"/>
      <c r="D12" s="12" t="inlineStr">
        <is>
          <t>Effekt fra U, I og R</t>
        </is>
      </c>
      <c r="E12" s="12" t="n"/>
      <c r="F12" s="12" t="n"/>
      <c r="G12" s="12" t="n"/>
      <c r="H12" s="12" t="n"/>
      <c r="I12" s="12" t="n"/>
    </row>
    <row r="13" ht="26" customHeight="1">
      <c r="A13" s="8" t="n">
        <v>3</v>
      </c>
      <c r="B13" s="9" t="inlineStr">
        <is>
          <t>Seriekobling</t>
        </is>
      </c>
      <c r="C13" s="9" t="n"/>
      <c r="D13" s="10" t="inlineStr">
        <is>
          <t>Flere motstander i serie</t>
        </is>
      </c>
      <c r="E13" s="10" t="n"/>
      <c r="F13" s="10" t="n"/>
      <c r="G13" s="10" t="n"/>
      <c r="H13" s="10" t="n"/>
      <c r="I13" s="10" t="n"/>
    </row>
    <row r="14" ht="26" customHeight="1">
      <c r="A14" s="8" t="n">
        <v>4</v>
      </c>
      <c r="B14" s="11" t="inlineStr">
        <is>
          <t>Parallellkobling</t>
        </is>
      </c>
      <c r="C14" s="11" t="n"/>
      <c r="D14" s="12" t="inlineStr">
        <is>
          <t>Flere greiner i parallell</t>
        </is>
      </c>
      <c r="E14" s="12" t="n"/>
      <c r="F14" s="12" t="n"/>
      <c r="G14" s="12" t="n"/>
      <c r="H14" s="12" t="n"/>
      <c r="I14" s="12" t="n"/>
    </row>
    <row r="15" ht="26" customHeight="1">
      <c r="A15" s="8" t="n">
        <v>5</v>
      </c>
      <c r="B15" s="9" t="inlineStr">
        <is>
          <t>Spenningsfall</t>
        </is>
      </c>
      <c r="C15" s="9" t="n"/>
      <c r="D15" s="10" t="inlineStr">
        <is>
          <t>Fordeling av spenning i seriekrets</t>
        </is>
      </c>
      <c r="E15" s="10" t="n"/>
      <c r="F15" s="10" t="n"/>
      <c r="G15" s="10" t="n"/>
      <c r="H15" s="10" t="n"/>
      <c r="I15" s="10" t="n"/>
    </row>
    <row r="16" ht="26" customHeight="1">
      <c r="A16" s="8" t="n">
        <v>6</v>
      </c>
      <c r="B16" s="11" t="inlineStr">
        <is>
          <t>Lederresistans</t>
        </is>
      </c>
      <c r="C16" s="11" t="n"/>
      <c r="D16" s="12" t="inlineStr">
        <is>
          <t>Kabelresistans og spenningsfall</t>
        </is>
      </c>
      <c r="E16" s="12" t="n"/>
      <c r="F16" s="12" t="n"/>
      <c r="G16" s="12" t="n"/>
      <c r="H16" s="12" t="n"/>
      <c r="I16" s="12" t="n"/>
    </row>
    <row r="17" ht="26" customHeight="1">
      <c r="A17" s="8" t="n">
        <v>7</v>
      </c>
      <c r="B17" s="9" t="inlineStr">
        <is>
          <t>Vekselspenning</t>
        </is>
      </c>
      <c r="C17" s="9" t="n"/>
      <c r="D17" s="10" t="inlineStr">
        <is>
          <t>Ueff, Umax, Upp, frekvens og periode</t>
        </is>
      </c>
      <c r="E17" s="10" t="n"/>
      <c r="F17" s="10" t="n"/>
      <c r="G17" s="10" t="n"/>
      <c r="H17" s="10" t="n"/>
      <c r="I17" s="10" t="n"/>
    </row>
    <row r="18" ht="26" customHeight="1">
      <c r="A18" s="8" t="n">
        <v>8</v>
      </c>
      <c r="B18" s="11" t="inlineStr">
        <is>
          <t>Reaktans</t>
        </is>
      </c>
      <c r="C18" s="11" t="n"/>
      <c r="D18" s="12" t="inlineStr">
        <is>
          <t>Spole og kondensator i AC</t>
        </is>
      </c>
      <c r="E18" s="12" t="n"/>
      <c r="F18" s="12" t="n"/>
      <c r="G18" s="12" t="n"/>
      <c r="H18" s="12" t="n"/>
      <c r="I18" s="12" t="n"/>
    </row>
    <row r="19" ht="26" customHeight="1">
      <c r="A19" s="8" t="n">
        <v>9</v>
      </c>
      <c r="B19" s="9" t="inlineStr">
        <is>
          <t>Impedanstrekant</t>
        </is>
      </c>
      <c r="C19" s="9" t="n"/>
      <c r="D19" s="10" t="inlineStr">
        <is>
          <t>R, X, Z og fasevinkel</t>
        </is>
      </c>
      <c r="E19" s="10" t="n"/>
      <c r="F19" s="10" t="n"/>
      <c r="G19" s="10" t="n"/>
      <c r="H19" s="10" t="n"/>
      <c r="I19" s="10" t="n"/>
    </row>
    <row r="20" ht="26" customHeight="1">
      <c r="A20" s="8" t="n">
        <v>10</v>
      </c>
      <c r="B20" s="11" t="inlineStr">
        <is>
          <t>Effekttrekant</t>
        </is>
      </c>
      <c r="C20" s="11" t="n"/>
      <c r="D20" s="12" t="inlineStr">
        <is>
          <t>P, Q, S og cos φ</t>
        </is>
      </c>
      <c r="E20" s="12" t="n"/>
      <c r="F20" s="12" t="n"/>
      <c r="G20" s="12" t="n"/>
      <c r="H20" s="12" t="n"/>
      <c r="I20" s="12" t="n"/>
    </row>
    <row r="21" ht="26" customHeight="1">
      <c r="A21" s="8" t="n">
        <v>11</v>
      </c>
      <c r="B21" s="9" t="inlineStr">
        <is>
          <t>Formeloversikt</t>
        </is>
      </c>
      <c r="C21" s="9" t="n"/>
      <c r="D21" s="10" t="inlineStr">
        <is>
          <t>Samlet formelark</t>
        </is>
      </c>
      <c r="E21" s="10" t="n"/>
      <c r="F21" s="10" t="n"/>
      <c r="G21" s="10" t="n"/>
      <c r="H21" s="10" t="n"/>
      <c r="I21" s="10" t="n"/>
    </row>
    <row r="22" ht="22" customHeight="1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</row>
    <row r="23" ht="22" customHeight="1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</row>
    <row r="24" ht="34" customHeight="1">
      <c r="A24" s="13" t="inlineStr">
        <is>
          <t>Bruksregel:
Bruk komma eller punktum slik Excel-oppsettet ditt godtar. Kontroller alltid at enhetene stemmer. Ikke skriv i beregnede svarfelt.</t>
        </is>
      </c>
      <c r="B24" s="13" t="n"/>
      <c r="C24" s="13" t="n"/>
      <c r="D24" s="13" t="n"/>
      <c r="E24" s="13" t="n"/>
      <c r="F24" s="13" t="n"/>
      <c r="G24" s="13" t="n"/>
      <c r="H24" s="13" t="n"/>
      <c r="I24" s="13" t="n"/>
    </row>
    <row r="25" ht="34" customHeight="1">
      <c r="A25" s="13" t="n"/>
      <c r="B25" s="13" t="n"/>
      <c r="C25" s="13" t="n"/>
      <c r="D25" s="13" t="n"/>
      <c r="E25" s="13" t="n"/>
      <c r="F25" s="13" t="n"/>
      <c r="G25" s="13" t="n"/>
      <c r="H25" s="13" t="n"/>
      <c r="I25" s="13" t="n"/>
    </row>
    <row r="26" ht="34" customHeight="1">
      <c r="A26" s="13" t="n"/>
      <c r="B26" s="13" t="n"/>
      <c r="C26" s="13" t="n"/>
      <c r="D26" s="13" t="n"/>
      <c r="E26" s="13" t="n"/>
      <c r="F26" s="13" t="n"/>
      <c r="G26" s="13" t="n"/>
      <c r="H26" s="13" t="n"/>
      <c r="I26" s="13" t="n"/>
    </row>
    <row r="27" ht="22" customHeight="1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</row>
    <row r="28" ht="22" customHeight="1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</row>
    <row r="29" ht="22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</row>
    <row r="30" ht="22" customHeight="1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</row>
    <row r="31" ht="22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</row>
    <row r="32" ht="22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</row>
    <row r="33" ht="22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</row>
    <row r="34" ht="22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 ht="22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  <row r="36" ht="22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</row>
    <row r="37" ht="22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</row>
    <row r="38" ht="22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</row>
    <row r="39" ht="22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</row>
    <row r="40" ht="22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</row>
    <row r="41" ht="22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</row>
    <row r="42" ht="22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</row>
    <row r="43" ht="22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</row>
    <row r="44" ht="22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</row>
    <row r="45" ht="22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</row>
    <row r="46" ht="22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</row>
    <row r="47" ht="22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</row>
    <row r="48" ht="22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</row>
    <row r="49" ht="22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</row>
    <row r="50" ht="22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</row>
    <row r="51" ht="22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</row>
    <row r="52" ht="22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</row>
    <row r="53" ht="22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</row>
    <row r="54" ht="22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</row>
    <row r="55" ht="22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</row>
    <row r="56" ht="22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</row>
    <row r="57" ht="22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</row>
    <row r="58" ht="22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</row>
    <row r="59" ht="22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</row>
    <row r="60" ht="22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</row>
    <row r="61" ht="22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</row>
    <row r="62" ht="22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</row>
    <row r="63" ht="22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</row>
    <row r="64" ht="22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</row>
    <row r="65" ht="22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</row>
    <row r="66" ht="22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</row>
    <row r="67" ht="22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</row>
    <row r="68" ht="22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</row>
    <row r="69" ht="22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</row>
    <row r="70" ht="22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</row>
    <row r="71" ht="22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</row>
    <row r="72" ht="22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</row>
    <row r="73" ht="22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</row>
    <row r="74" ht="22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</row>
    <row r="75" ht="22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</row>
    <row r="76" ht="22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</row>
    <row r="77" ht="22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</row>
    <row r="78" ht="22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</row>
    <row r="79" ht="22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</row>
    <row r="80" ht="22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</row>
    <row r="81" ht="22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</row>
    <row r="82" ht="22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</row>
    <row r="83" ht="22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</row>
    <row r="84" ht="22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</row>
    <row r="85" ht="22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</row>
    <row r="86" ht="22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</row>
    <row r="87" ht="22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</row>
    <row r="88" ht="22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</row>
    <row r="89" ht="22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</row>
    <row r="90" ht="22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</row>
  </sheetData>
  <mergeCells count="30">
    <mergeCell ref="D11:I11"/>
    <mergeCell ref="B16:C16"/>
    <mergeCell ref="D13:I13"/>
    <mergeCell ref="D17:I17"/>
    <mergeCell ref="B18:C18"/>
    <mergeCell ref="D16:I16"/>
    <mergeCell ref="B12:C12"/>
    <mergeCell ref="B21:C21"/>
    <mergeCell ref="B11:C11"/>
    <mergeCell ref="D18:I18"/>
    <mergeCell ref="B14:C14"/>
    <mergeCell ref="D12:I12"/>
    <mergeCell ref="B17:C17"/>
    <mergeCell ref="A4:I4"/>
    <mergeCell ref="D15:I15"/>
    <mergeCell ref="B13:C13"/>
    <mergeCell ref="D14:I14"/>
    <mergeCell ref="A6:I7"/>
    <mergeCell ref="B19:C19"/>
    <mergeCell ref="B10:C10"/>
    <mergeCell ref="A9:I9"/>
    <mergeCell ref="D20:I20"/>
    <mergeCell ref="D19:I19"/>
    <mergeCell ref="A2:I3"/>
    <mergeCell ref="A24:I26"/>
    <mergeCell ref="D10:I10"/>
    <mergeCell ref="B15:C15"/>
    <mergeCell ref="B20:C20"/>
    <mergeCell ref="A1:I1"/>
    <mergeCell ref="D21:I21"/>
  </mergeCells>
  <pageMargins left="0.75" right="0.75" top="1" bottom="1" header="0.5" footer="0.5"/>
  <pageSetup orientation="landscape" fitToHeight="0" fitToWidth="1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I9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11" customWidth="1" min="3" max="3"/>
    <col width="14" customWidth="1" min="4" max="4"/>
    <col width="4" customWidth="1" min="5" max="5"/>
    <col width="24" customWidth="1" min="6" max="6"/>
    <col width="16" customWidth="1" min="7" max="7"/>
    <col width="10" customWidth="1" min="8" max="8"/>
    <col width="18" customWidth="1" min="9" max="9"/>
  </cols>
  <sheetData>
    <row r="1" ht="34" customHeight="1">
      <c r="A1" s="1" t="inlineStr">
        <is>
          <t>∿ Eltask.no | Impedanstrekant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30" customHeight="1">
      <c r="A2" s="2" t="inlineStr">
        <is>
          <t>Kalkulator for sammenhengen mellom resistans R, reaktans X og impedans Z.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30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30" customHeight="1">
      <c r="A4" s="3" t="inlineStr">
        <is>
          <t>Skriv bare i gule felt. Lyse blå/grønne felt er beregnede svarfelt.</t>
        </is>
      </c>
      <c r="B4" s="3" t="n"/>
      <c r="C4" s="3" t="n"/>
      <c r="D4" s="3" t="n"/>
      <c r="E4" s="3" t="n"/>
      <c r="F4" s="3" t="n"/>
      <c r="G4" s="3" t="n"/>
      <c r="H4" s="3" t="n"/>
      <c r="I4" s="3" t="n"/>
    </row>
    <row r="5" ht="22" customHeight="1">
      <c r="A5" s="4" t="n"/>
      <c r="B5" s="4" t="n"/>
      <c r="C5" s="4" t="n"/>
      <c r="D5" s="4" t="n"/>
      <c r="E5" s="4" t="n"/>
      <c r="F5" s="4" t="n"/>
      <c r="G5" s="4" t="n"/>
      <c r="H5" s="4" t="n"/>
      <c r="I5" s="4" t="n"/>
    </row>
    <row r="6" ht="28" customHeight="1">
      <c r="A6" s="6" t="inlineStr">
        <is>
          <t>Gitt og svar</t>
        </is>
      </c>
      <c r="B6" s="6" t="n"/>
      <c r="C6" s="6" t="n"/>
      <c r="D6" s="6" t="n"/>
      <c r="E6" s="6" t="n"/>
      <c r="F6" s="6" t="n"/>
      <c r="G6" s="6" t="n"/>
      <c r="H6" s="6" t="n"/>
      <c r="I6" s="6" t="n"/>
    </row>
    <row r="7" ht="24" customHeight="1">
      <c r="A7" s="14" t="inlineStr">
        <is>
          <t>Gitt</t>
        </is>
      </c>
      <c r="B7" s="14" t="n"/>
      <c r="C7" s="14" t="n"/>
      <c r="D7" s="14" t="n"/>
      <c r="E7" s="4" t="n"/>
      <c r="F7" s="7" t="inlineStr">
        <is>
          <t>Svar</t>
        </is>
      </c>
      <c r="G7" s="7" t="n"/>
      <c r="H7" s="7" t="n"/>
      <c r="I7" s="7" t="n"/>
    </row>
    <row r="8" ht="22" customHeight="1">
      <c r="A8" s="11" t="inlineStr">
        <is>
          <t>R</t>
        </is>
      </c>
      <c r="B8" s="35" t="n">
        <v>30</v>
      </c>
      <c r="C8" s="16" t="inlineStr">
        <is>
          <t>Ω</t>
        </is>
      </c>
      <c r="D8" s="4" t="n"/>
      <c r="E8" s="4" t="n"/>
      <c r="F8" s="9" t="inlineStr">
        <is>
          <t>Z</t>
        </is>
      </c>
      <c r="G8" s="30">
        <f>IFERROR(IF(OR(B8="",B9=""),"",SQRT(B8^2+B9^2)),"")</f>
        <v/>
      </c>
      <c r="H8" s="29" t="inlineStr">
        <is>
          <t>Ω</t>
        </is>
      </c>
      <c r="I8" s="4" t="n"/>
    </row>
    <row r="9" ht="22" customHeight="1">
      <c r="A9" s="11" t="inlineStr">
        <is>
          <t>X</t>
        </is>
      </c>
      <c r="B9" s="35" t="n">
        <v>40</v>
      </c>
      <c r="C9" s="16" t="inlineStr">
        <is>
          <t>Ω</t>
        </is>
      </c>
      <c r="D9" s="4" t="n"/>
      <c r="E9" s="4" t="n"/>
      <c r="F9" s="9" t="inlineStr">
        <is>
          <t>Fasevinkel φ</t>
        </is>
      </c>
      <c r="G9" s="49">
        <f>IFERROR(IF(OR(B8="",B8=0,B9=""),"",DEGREES(ATAN(B9/B8))),"")</f>
        <v/>
      </c>
      <c r="H9" s="29" t="inlineStr">
        <is>
          <t>grader</t>
        </is>
      </c>
      <c r="I9" s="4" t="n"/>
    </row>
    <row r="10" ht="22" customHeight="1">
      <c r="A10" s="4" t="n"/>
      <c r="B10" s="4" t="n"/>
      <c r="C10" s="4" t="n"/>
      <c r="D10" s="4" t="n"/>
      <c r="E10" s="4" t="n"/>
      <c r="F10" s="9" t="inlineStr">
        <is>
          <t>cos φ</t>
        </is>
      </c>
      <c r="G10" s="50">
        <f>IFERROR(IF(OR(B8="",G8="",G8=0),"",B8/G8),"")</f>
        <v/>
      </c>
      <c r="H10" s="29" t="inlineStr"/>
      <c r="I10" s="4" t="n"/>
    </row>
    <row r="11" ht="22" customHeight="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</row>
    <row r="12" ht="22" customHeight="1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</row>
    <row r="13" ht="28" customHeight="1">
      <c r="A13" s="33" t="inlineStr">
        <is>
          <t>Impedanstrekanten forklart</t>
        </is>
      </c>
      <c r="B13" s="33" t="n"/>
      <c r="C13" s="33" t="n"/>
      <c r="D13" s="33" t="n"/>
      <c r="E13" s="33" t="n"/>
      <c r="F13" s="33" t="n"/>
      <c r="G13" s="33" t="n"/>
      <c r="H13" s="33" t="n"/>
      <c r="I13" s="33" t="n"/>
    </row>
    <row r="14" ht="22" customHeight="1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</row>
    <row r="15" ht="48" customHeight="1">
      <c r="A15" s="7" t="inlineStr">
        <is>
          <t>Side</t>
        </is>
      </c>
      <c r="B15" s="7" t="inlineStr">
        <is>
          <t>Betyr</t>
        </is>
      </c>
      <c r="C15" s="7" t="inlineStr">
        <is>
          <t>I trekanten</t>
        </is>
      </c>
      <c r="D15" s="4" t="n"/>
      <c r="E15" s="4" t="n"/>
      <c r="F15" s="2" t="inlineStr">
        <is>
          <t>R og X står vinkelrett på hverandre.
Z er den samlede impedansen.
Når R = 30 Ω og X = 40 Ω, blir Z = 50 Ω.</t>
        </is>
      </c>
      <c r="G15" s="2" t="n"/>
      <c r="H15" s="2" t="n"/>
      <c r="I15" s="2" t="n"/>
    </row>
    <row r="16" ht="48" customHeight="1">
      <c r="A16" s="51" t="inlineStr">
        <is>
          <t>R</t>
        </is>
      </c>
      <c r="B16" s="52" t="inlineStr">
        <is>
          <t>Resistans</t>
        </is>
      </c>
      <c r="C16" s="52" t="inlineStr">
        <is>
          <t>Vannrett katet</t>
        </is>
      </c>
      <c r="D16" s="4" t="n"/>
      <c r="E16" s="4" t="n"/>
      <c r="F16" s="2" t="n"/>
      <c r="G16" s="2" t="n"/>
      <c r="H16" s="2" t="n"/>
      <c r="I16" s="2" t="n"/>
    </row>
    <row r="17" ht="48" customHeight="1">
      <c r="A17" s="51" t="inlineStr">
        <is>
          <t>X</t>
        </is>
      </c>
      <c r="B17" s="53" t="inlineStr">
        <is>
          <t>Reaktans</t>
        </is>
      </c>
      <c r="C17" s="53" t="inlineStr">
        <is>
          <t>Loddrett katet</t>
        </is>
      </c>
      <c r="D17" s="4" t="n"/>
      <c r="E17" s="4" t="n"/>
      <c r="F17" s="2" t="n"/>
      <c r="G17" s="2" t="n"/>
      <c r="H17" s="2" t="n"/>
      <c r="I17" s="2" t="n"/>
    </row>
    <row r="18" ht="48" customHeight="1">
      <c r="A18" s="51" t="inlineStr">
        <is>
          <t>Z</t>
        </is>
      </c>
      <c r="B18" s="52" t="inlineStr">
        <is>
          <t>Impedans</t>
        </is>
      </c>
      <c r="C18" s="52" t="inlineStr">
        <is>
          <t>Hypotenus</t>
        </is>
      </c>
      <c r="D18" s="4" t="n"/>
      <c r="E18" s="4" t="n"/>
      <c r="F18" s="2" t="n"/>
      <c r="G18" s="2" t="n"/>
      <c r="H18" s="2" t="n"/>
      <c r="I18" s="2" t="n"/>
    </row>
    <row r="19" ht="22" customHeight="1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</row>
    <row r="20" ht="22" customHeight="1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</row>
    <row r="21" ht="63" customHeight="1">
      <c r="A21" s="22" t="inlineStr">
        <is>
          <t>Formel:
Z = √(R² + X²)
φ = arctan(X / R)
cos φ = R / Z</t>
        </is>
      </c>
      <c r="B21" s="22" t="n"/>
      <c r="C21" s="22" t="n"/>
      <c r="D21" s="22" t="n"/>
      <c r="E21" s="22" t="n"/>
      <c r="F21" s="22" t="n"/>
      <c r="G21" s="22" t="n"/>
      <c r="H21" s="22" t="n"/>
      <c r="I21" s="22" t="n"/>
    </row>
    <row r="22" ht="63" customHeight="1">
      <c r="A22" s="22" t="n"/>
      <c r="B22" s="22" t="n"/>
      <c r="C22" s="22" t="n"/>
      <c r="D22" s="22" t="n"/>
      <c r="E22" s="22" t="n"/>
      <c r="F22" s="22" t="n"/>
      <c r="G22" s="22" t="n"/>
      <c r="H22" s="22" t="n"/>
      <c r="I22" s="22" t="n"/>
    </row>
    <row r="23" ht="22" customHeight="1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</row>
    <row r="24" ht="63" customHeight="1">
      <c r="A24" s="13" t="inlineStr">
        <is>
          <t>Husk:
Impedanstrekanten viser forholdet mellom resistans, reaktans og total impedans i en vekselstrømskrets.</t>
        </is>
      </c>
      <c r="B24" s="13" t="n"/>
      <c r="C24" s="13" t="n"/>
      <c r="D24" s="13" t="n"/>
      <c r="E24" s="13" t="n"/>
      <c r="F24" s="13" t="n"/>
      <c r="G24" s="13" t="n"/>
      <c r="H24" s="13" t="n"/>
      <c r="I24" s="13" t="n"/>
    </row>
    <row r="25" ht="63" customHeight="1">
      <c r="A25" s="13" t="n"/>
      <c r="B25" s="13" t="n"/>
      <c r="C25" s="13" t="n"/>
      <c r="D25" s="13" t="n"/>
      <c r="E25" s="13" t="n"/>
      <c r="F25" s="13" t="n"/>
      <c r="G25" s="13" t="n"/>
      <c r="H25" s="13" t="n"/>
      <c r="I25" s="13" t="n"/>
    </row>
    <row r="26" ht="22" customHeight="1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</row>
    <row r="27" ht="22" customHeight="1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</row>
    <row r="28" ht="22" customHeight="1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</row>
    <row r="29" ht="22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</row>
    <row r="30" ht="22" customHeight="1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</row>
    <row r="31" ht="22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</row>
    <row r="32" ht="22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</row>
    <row r="33" ht="22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</row>
    <row r="34" ht="22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 ht="22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  <row r="36" ht="22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</row>
    <row r="37" ht="22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</row>
    <row r="38" ht="22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</row>
    <row r="39" ht="22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</row>
    <row r="40" ht="22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</row>
    <row r="41" ht="22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</row>
    <row r="42" ht="22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</row>
    <row r="43" ht="22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</row>
    <row r="44" ht="22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</row>
    <row r="45" ht="22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</row>
    <row r="46" ht="22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</row>
    <row r="47" ht="22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</row>
    <row r="48" ht="22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</row>
    <row r="49" ht="22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</row>
    <row r="50" ht="22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</row>
    <row r="51" ht="22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</row>
    <row r="52" ht="22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</row>
    <row r="53" ht="22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</row>
    <row r="54" ht="22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</row>
    <row r="55" ht="22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</row>
    <row r="56" ht="22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</row>
    <row r="57" ht="22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</row>
    <row r="58" ht="22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</row>
    <row r="59" ht="22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</row>
    <row r="60" ht="22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</row>
    <row r="61" ht="22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</row>
    <row r="62" ht="22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</row>
    <row r="63" ht="22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</row>
    <row r="64" ht="22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</row>
    <row r="65" ht="22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</row>
    <row r="66" ht="22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</row>
    <row r="67" ht="22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</row>
    <row r="68" ht="22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</row>
    <row r="69" ht="22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</row>
    <row r="70" ht="22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</row>
    <row r="71" ht="22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</row>
    <row r="72" ht="22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</row>
    <row r="73" ht="22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</row>
    <row r="74" ht="22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</row>
    <row r="75" ht="22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</row>
    <row r="76" ht="22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</row>
    <row r="77" ht="22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</row>
    <row r="78" ht="22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</row>
    <row r="79" ht="22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</row>
    <row r="80" ht="22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</row>
    <row r="81" ht="22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</row>
    <row r="82" ht="22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</row>
    <row r="83" ht="22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</row>
    <row r="84" ht="22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</row>
    <row r="85" ht="22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</row>
    <row r="86" ht="22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</row>
    <row r="87" ht="22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</row>
    <row r="88" ht="22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</row>
    <row r="89" ht="22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</row>
    <row r="90" ht="22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</row>
  </sheetData>
  <mergeCells count="10">
    <mergeCell ref="A2:I3"/>
    <mergeCell ref="F7:I7"/>
    <mergeCell ref="A13:I13"/>
    <mergeCell ref="A1:I1"/>
    <mergeCell ref="A21:I22"/>
    <mergeCell ref="A7:D7"/>
    <mergeCell ref="A6:I6"/>
    <mergeCell ref="A24:I25"/>
    <mergeCell ref="A4:I4"/>
    <mergeCell ref="F15:I18"/>
  </mergeCells>
  <pageMargins left="0.75" right="0.75" top="1" bottom="1" header="0.5" footer="0.5"/>
  <pageSetup orientation="landscape" fitToHeight="0" fitToWidth="1"/>
</worksheet>
</file>

<file path=xl/worksheets/sheet11.xml><?xml version="1.0" encoding="utf-8"?>
<worksheet xmlns="http://schemas.openxmlformats.org/spreadsheetml/2006/main">
  <sheetPr>
    <outlinePr summaryBelow="1" summaryRight="1"/>
    <pageSetUpPr fitToPage="1"/>
  </sheetPr>
  <dimension ref="A1:I9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11" customWidth="1" min="3" max="3"/>
    <col width="14" customWidth="1" min="4" max="4"/>
    <col width="4" customWidth="1" min="5" max="5"/>
    <col width="24" customWidth="1" min="6" max="6"/>
    <col width="16" customWidth="1" min="7" max="7"/>
    <col width="10" customWidth="1" min="8" max="8"/>
    <col width="18" customWidth="1" min="9" max="9"/>
  </cols>
  <sheetData>
    <row r="1" ht="34" customHeight="1">
      <c r="A1" s="1" t="inlineStr">
        <is>
          <t>∿ Eltask.no | Effekttrekant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30" customHeight="1">
      <c r="A2" s="2" t="inlineStr">
        <is>
          <t>Kalkulator for aktiv effekt, reaktiv effekt, tilsynelatende effekt og effektfaktor.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30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30" customHeight="1">
      <c r="A4" s="3" t="inlineStr">
        <is>
          <t>Skriv bare i gule felt. Lyse blå/grønne felt er beregnede svarfelt.</t>
        </is>
      </c>
      <c r="B4" s="3" t="n"/>
      <c r="C4" s="3" t="n"/>
      <c r="D4" s="3" t="n"/>
      <c r="E4" s="3" t="n"/>
      <c r="F4" s="3" t="n"/>
      <c r="G4" s="3" t="n"/>
      <c r="H4" s="3" t="n"/>
      <c r="I4" s="3" t="n"/>
    </row>
    <row r="5" ht="22" customHeight="1">
      <c r="A5" s="4" t="n"/>
      <c r="B5" s="4" t="n"/>
      <c r="C5" s="4" t="n"/>
      <c r="D5" s="4" t="n"/>
      <c r="E5" s="4" t="n"/>
      <c r="F5" s="4" t="n"/>
      <c r="G5" s="4" t="n"/>
      <c r="H5" s="4" t="n"/>
      <c r="I5" s="4" t="n"/>
    </row>
    <row r="6" ht="28" customHeight="1">
      <c r="A6" s="6" t="inlineStr">
        <is>
          <t>Fra P og Q</t>
        </is>
      </c>
      <c r="B6" s="6" t="n"/>
      <c r="C6" s="6" t="n"/>
      <c r="D6" s="6" t="n"/>
      <c r="E6" s="6" t="n"/>
      <c r="F6" s="6" t="n"/>
      <c r="G6" s="6" t="n"/>
      <c r="H6" s="6" t="n"/>
      <c r="I6" s="6" t="n"/>
    </row>
    <row r="7" ht="24" customHeight="1">
      <c r="A7" s="14" t="inlineStr">
        <is>
          <t>Gitt</t>
        </is>
      </c>
      <c r="B7" s="14" t="n"/>
      <c r="C7" s="14" t="n"/>
      <c r="D7" s="14" t="n"/>
      <c r="E7" s="4" t="n"/>
      <c r="F7" s="7" t="inlineStr">
        <is>
          <t>Svar</t>
        </is>
      </c>
      <c r="G7" s="7" t="n"/>
      <c r="H7" s="7" t="n"/>
      <c r="I7" s="7" t="n"/>
    </row>
    <row r="8" ht="22" customHeight="1">
      <c r="A8" s="11" t="inlineStr">
        <is>
          <t>P</t>
        </is>
      </c>
      <c r="B8" s="54" t="n">
        <v>920</v>
      </c>
      <c r="C8" s="16" t="inlineStr">
        <is>
          <t>W</t>
        </is>
      </c>
      <c r="D8" s="4" t="n"/>
      <c r="E8" s="4" t="n"/>
      <c r="F8" s="17" t="inlineStr">
        <is>
          <t>S</t>
        </is>
      </c>
      <c r="G8" s="55">
        <f>IFERROR(IF(OR(B8="",B9=""),"",SQRT(B8^2+B9^2)),"")</f>
        <v/>
      </c>
      <c r="H8" s="19" t="inlineStr">
        <is>
          <t>VA</t>
        </is>
      </c>
      <c r="I8" s="4" t="n"/>
    </row>
    <row r="9" ht="22" customHeight="1">
      <c r="A9" s="11" t="inlineStr">
        <is>
          <t>Q</t>
        </is>
      </c>
      <c r="B9" s="56" t="n">
        <v>690</v>
      </c>
      <c r="C9" s="16" t="inlineStr">
        <is>
          <t>var</t>
        </is>
      </c>
      <c r="D9" s="4" t="n"/>
      <c r="E9" s="4" t="n"/>
      <c r="F9" s="17" t="inlineStr">
        <is>
          <t>cos φ</t>
        </is>
      </c>
      <c r="G9" s="57">
        <f>IFERROR(IF(OR(B8="",G8="",G8=0),"",B8/G8),"")</f>
        <v/>
      </c>
      <c r="H9" s="19" t="inlineStr"/>
      <c r="I9" s="4" t="n"/>
    </row>
    <row r="10" ht="22" customHeight="1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</row>
    <row r="11" ht="51" customHeight="1">
      <c r="A11" s="22" t="inlineStr">
        <is>
          <t>Formel:
S = √(P² + Q²)
cos φ = P / S</t>
        </is>
      </c>
      <c r="B11" s="22" t="n"/>
      <c r="C11" s="22" t="n"/>
      <c r="D11" s="22" t="n"/>
      <c r="E11" s="22" t="n"/>
      <c r="F11" s="22" t="n"/>
      <c r="G11" s="22" t="n"/>
      <c r="H11" s="22" t="n"/>
      <c r="I11" s="22" t="n"/>
    </row>
    <row r="12" ht="51" customHeight="1">
      <c r="A12" s="22" t="n"/>
      <c r="B12" s="22" t="n"/>
      <c r="C12" s="22" t="n"/>
      <c r="D12" s="22" t="n"/>
      <c r="E12" s="22" t="n"/>
      <c r="F12" s="22" t="n"/>
      <c r="G12" s="22" t="n"/>
      <c r="H12" s="22" t="n"/>
      <c r="I12" s="22" t="n"/>
    </row>
    <row r="13" ht="22" customHeight="1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</row>
    <row r="14" ht="28" customHeight="1">
      <c r="A14" s="6" t="inlineStr">
        <is>
          <t>Fra U, I og cos φ</t>
        </is>
      </c>
      <c r="B14" s="6" t="n"/>
      <c r="C14" s="6" t="n"/>
      <c r="D14" s="6" t="n"/>
      <c r="E14" s="6" t="n"/>
      <c r="F14" s="6" t="n"/>
      <c r="G14" s="6" t="n"/>
      <c r="H14" s="6" t="n"/>
      <c r="I14" s="6" t="n"/>
    </row>
    <row r="15" ht="24" customHeight="1">
      <c r="A15" s="14" t="inlineStr">
        <is>
          <t>Gitt</t>
        </is>
      </c>
      <c r="B15" s="14" t="n"/>
      <c r="C15" s="14" t="n"/>
      <c r="D15" s="14" t="n"/>
      <c r="E15" s="4" t="n"/>
      <c r="F15" s="7" t="inlineStr">
        <is>
          <t>Svar</t>
        </is>
      </c>
      <c r="G15" s="7" t="n"/>
      <c r="H15" s="7" t="n"/>
      <c r="I15" s="7" t="n"/>
    </row>
    <row r="16" ht="22" customHeight="1">
      <c r="A16" s="11" t="inlineStr">
        <is>
          <t>U</t>
        </is>
      </c>
      <c r="B16" s="23" t="n">
        <v>230</v>
      </c>
      <c r="C16" s="16" t="inlineStr">
        <is>
          <t>V</t>
        </is>
      </c>
      <c r="D16" s="4" t="n"/>
      <c r="E16" s="4" t="n"/>
      <c r="F16" s="17" t="inlineStr">
        <is>
          <t>S</t>
        </is>
      </c>
      <c r="G16" s="55">
        <f>IFERROR(IF(OR(B16="",B17=""),"",B16*B17),"")</f>
        <v/>
      </c>
      <c r="H16" s="19" t="inlineStr">
        <is>
          <t>VA</t>
        </is>
      </c>
      <c r="I16" s="4" t="n"/>
    </row>
    <row r="17" ht="22" customHeight="1">
      <c r="A17" s="11" t="inlineStr">
        <is>
          <t>I</t>
        </is>
      </c>
      <c r="B17" s="20" t="n">
        <v>5</v>
      </c>
      <c r="C17" s="16" t="inlineStr">
        <is>
          <t>A</t>
        </is>
      </c>
      <c r="D17" s="4" t="n"/>
      <c r="E17" s="4" t="n"/>
      <c r="F17" s="17" t="inlineStr">
        <is>
          <t>P</t>
        </is>
      </c>
      <c r="G17" s="26">
        <f>IFERROR(IF(OR(G16="",B18=""),"",G16*B18),"")</f>
        <v/>
      </c>
      <c r="H17" s="19" t="inlineStr">
        <is>
          <t>W</t>
        </is>
      </c>
      <c r="I17" s="4" t="n"/>
    </row>
    <row r="18" ht="22" customHeight="1">
      <c r="A18" s="11" t="inlineStr">
        <is>
          <t>cos φ</t>
        </is>
      </c>
      <c r="B18" s="58" t="n">
        <v>0.8</v>
      </c>
      <c r="C18" s="16" t="inlineStr"/>
      <c r="D18" s="4" t="n"/>
      <c r="E18" s="4" t="n"/>
      <c r="F18" s="17" t="inlineStr">
        <is>
          <t>Q</t>
        </is>
      </c>
      <c r="G18" s="59">
        <f>IFERROR(IF(OR(G16="",G17=""),"",SQRT(MAX(0,G16^2-G17^2))),"")</f>
        <v/>
      </c>
      <c r="H18" s="19" t="inlineStr">
        <is>
          <t>var</t>
        </is>
      </c>
      <c r="I18" s="4" t="n"/>
    </row>
    <row r="19" ht="22" customHeight="1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</row>
    <row r="20" ht="63" customHeight="1">
      <c r="A20" s="22" t="inlineStr">
        <is>
          <t>Formel:
S = U · I
P = S · cos φ
Q = √(S² - P²)</t>
        </is>
      </c>
      <c r="B20" s="22" t="n"/>
      <c r="C20" s="22" t="n"/>
      <c r="D20" s="22" t="n"/>
      <c r="E20" s="22" t="n"/>
      <c r="F20" s="22" t="n"/>
      <c r="G20" s="22" t="n"/>
      <c r="H20" s="22" t="n"/>
      <c r="I20" s="22" t="n"/>
    </row>
    <row r="21" ht="63" customHeight="1">
      <c r="A21" s="22" t="n"/>
      <c r="B21" s="22" t="n"/>
      <c r="C21" s="22" t="n"/>
      <c r="D21" s="22" t="n"/>
      <c r="E21" s="22" t="n"/>
      <c r="F21" s="22" t="n"/>
      <c r="G21" s="22" t="n"/>
      <c r="H21" s="22" t="n"/>
      <c r="I21" s="22" t="n"/>
    </row>
    <row r="22" ht="22" customHeight="1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</row>
    <row r="23" ht="63" customHeight="1">
      <c r="A23" s="13" t="inlineStr">
        <is>
          <t>Husk:
Effekttrekanten viser forskjellen mellom aktiv effekt, reaktiv effekt og tilsynelatende effekt.</t>
        </is>
      </c>
      <c r="B23" s="13" t="n"/>
      <c r="C23" s="13" t="n"/>
      <c r="D23" s="13" t="n"/>
      <c r="E23" s="13" t="n"/>
      <c r="F23" s="13" t="n"/>
      <c r="G23" s="13" t="n"/>
      <c r="H23" s="13" t="n"/>
      <c r="I23" s="13" t="n"/>
    </row>
    <row r="24" ht="63" customHeight="1">
      <c r="A24" s="13" t="n"/>
      <c r="B24" s="13" t="n"/>
      <c r="C24" s="13" t="n"/>
      <c r="D24" s="13" t="n"/>
      <c r="E24" s="13" t="n"/>
      <c r="F24" s="13" t="n"/>
      <c r="G24" s="13" t="n"/>
      <c r="H24" s="13" t="n"/>
      <c r="I24" s="13" t="n"/>
    </row>
    <row r="25" ht="22" customHeight="1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</row>
    <row r="26" ht="22" customHeight="1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</row>
    <row r="27" ht="22" customHeight="1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</row>
    <row r="28" ht="22" customHeight="1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</row>
    <row r="29" ht="22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</row>
    <row r="30" ht="22" customHeight="1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</row>
    <row r="31" ht="22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</row>
    <row r="32" ht="22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</row>
    <row r="33" ht="22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</row>
    <row r="34" ht="22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 ht="22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  <row r="36" ht="22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</row>
    <row r="37" ht="22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</row>
    <row r="38" ht="22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</row>
    <row r="39" ht="22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</row>
    <row r="40" ht="22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</row>
    <row r="41" ht="22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</row>
    <row r="42" ht="22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</row>
    <row r="43" ht="22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</row>
    <row r="44" ht="22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</row>
    <row r="45" ht="22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</row>
    <row r="46" ht="22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</row>
    <row r="47" ht="22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</row>
    <row r="48" ht="22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</row>
    <row r="49" ht="22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</row>
    <row r="50" ht="22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</row>
    <row r="51" ht="22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</row>
    <row r="52" ht="22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</row>
    <row r="53" ht="22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</row>
    <row r="54" ht="22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</row>
    <row r="55" ht="22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</row>
    <row r="56" ht="22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</row>
    <row r="57" ht="22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</row>
    <row r="58" ht="22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</row>
    <row r="59" ht="22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</row>
    <row r="60" ht="22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</row>
    <row r="61" ht="22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</row>
    <row r="62" ht="22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</row>
    <row r="63" ht="22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</row>
    <row r="64" ht="22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</row>
    <row r="65" ht="22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</row>
    <row r="66" ht="22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</row>
    <row r="67" ht="22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</row>
    <row r="68" ht="22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</row>
    <row r="69" ht="22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</row>
    <row r="70" ht="22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</row>
    <row r="71" ht="22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</row>
    <row r="72" ht="22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</row>
    <row r="73" ht="22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</row>
    <row r="74" ht="22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</row>
    <row r="75" ht="22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</row>
    <row r="76" ht="22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</row>
    <row r="77" ht="22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</row>
    <row r="78" ht="22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</row>
    <row r="79" ht="22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</row>
    <row r="80" ht="22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</row>
    <row r="81" ht="22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</row>
    <row r="82" ht="22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</row>
    <row r="83" ht="22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</row>
    <row r="84" ht="22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</row>
    <row r="85" ht="22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</row>
    <row r="86" ht="22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</row>
    <row r="87" ht="22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</row>
    <row r="88" ht="22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</row>
    <row r="89" ht="22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</row>
    <row r="90" ht="22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</row>
  </sheetData>
  <mergeCells count="12">
    <mergeCell ref="A2:I3"/>
    <mergeCell ref="A23:I24"/>
    <mergeCell ref="F7:I7"/>
    <mergeCell ref="A11:I12"/>
    <mergeCell ref="A14:I14"/>
    <mergeCell ref="A1:I1"/>
    <mergeCell ref="A15:D15"/>
    <mergeCell ref="A7:D7"/>
    <mergeCell ref="F15:I15"/>
    <mergeCell ref="A6:I6"/>
    <mergeCell ref="A4:I4"/>
    <mergeCell ref="A20:I21"/>
  </mergeCells>
  <pageMargins left="0.75" right="0.75" top="1" bottom="1" header="0.5" footer="0.5"/>
  <pageSetup orientation="landscape" fitToHeight="0" fitToWidth="1"/>
</worksheet>
</file>

<file path=xl/worksheets/sheet12.xml><?xml version="1.0" encoding="utf-8"?>
<worksheet xmlns="http://schemas.openxmlformats.org/spreadsheetml/2006/main">
  <sheetPr>
    <outlinePr summaryBelow="1" summaryRight="1"/>
    <pageSetUpPr fitToPage="1"/>
  </sheetPr>
  <dimension ref="A1:I9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44" customWidth="1" min="2" max="2"/>
    <col width="68" customWidth="1" min="3" max="3"/>
    <col width="14" customWidth="1" min="4" max="4"/>
    <col width="4" customWidth="1" min="5" max="5"/>
    <col width="24" customWidth="1" min="6" max="6"/>
    <col width="16" customWidth="1" min="7" max="7"/>
    <col width="10" customWidth="1" min="8" max="8"/>
    <col width="18" customWidth="1" min="9" max="9"/>
  </cols>
  <sheetData>
    <row r="1" ht="34" customHeight="1">
      <c r="A1" s="1" t="inlineStr">
        <is>
          <t>∿ Eltask.no | Formeloversikt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30" customHeight="1">
      <c r="A2" s="2" t="inlineStr">
        <is>
          <t>De viktigste formlene fra kalkulatorene samlet på én oversiktlig fane.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30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30" customHeight="1">
      <c r="A4" s="3" t="inlineStr">
        <is>
          <t>Skriv bare i gule felt. Lyse blå/grønne felt er beregnede svarfelt.</t>
        </is>
      </c>
      <c r="B4" s="3" t="n"/>
      <c r="C4" s="3" t="n"/>
      <c r="D4" s="3" t="n"/>
      <c r="E4" s="3" t="n"/>
      <c r="F4" s="3" t="n"/>
      <c r="G4" s="3" t="n"/>
      <c r="H4" s="3" t="n"/>
      <c r="I4" s="3" t="n"/>
    </row>
    <row r="5" ht="22" customHeight="1">
      <c r="A5" s="4" t="n"/>
      <c r="B5" s="4" t="n"/>
      <c r="C5" s="4" t="n"/>
      <c r="D5" s="4" t="n"/>
      <c r="E5" s="4" t="n"/>
      <c r="F5" s="4" t="n"/>
      <c r="G5" s="4" t="n"/>
      <c r="H5" s="4" t="n"/>
      <c r="I5" s="4" t="n"/>
    </row>
    <row r="6" ht="28" customHeight="1">
      <c r="A6" s="6" t="inlineStr">
        <is>
          <t>Formler</t>
        </is>
      </c>
      <c r="B6" s="6" t="n"/>
      <c r="C6" s="6" t="n"/>
      <c r="D6" s="6" t="n"/>
      <c r="E6" s="6" t="n"/>
      <c r="F6" s="6" t="n"/>
      <c r="G6" s="6" t="n"/>
      <c r="H6" s="6" t="n"/>
      <c r="I6" s="6" t="n"/>
    </row>
    <row r="7" ht="28" customHeight="1">
      <c r="A7" s="60" t="inlineStr">
        <is>
          <t>Tema</t>
        </is>
      </c>
      <c r="B7" s="60" t="inlineStr">
        <is>
          <t>Formel</t>
        </is>
      </c>
      <c r="C7" s="60" t="inlineStr">
        <is>
          <t>Kort bruk</t>
        </is>
      </c>
      <c r="D7" s="4" t="n"/>
      <c r="E7" s="4" t="n"/>
      <c r="F7" s="4" t="n"/>
      <c r="G7" s="4" t="n"/>
      <c r="H7" s="4" t="n"/>
      <c r="I7" s="4" t="n"/>
    </row>
    <row r="8" ht="34" customHeight="1">
      <c r="A8" s="61" t="inlineStr">
        <is>
          <t>Likestrøm</t>
        </is>
      </c>
      <c r="B8" s="62" t="inlineStr">
        <is>
          <t>U = R · I</t>
        </is>
      </c>
      <c r="C8" s="62" t="inlineStr">
        <is>
          <t>Ohms lov</t>
        </is>
      </c>
      <c r="D8" s="4" t="n"/>
      <c r="E8" s="4" t="n"/>
      <c r="F8" s="4" t="n"/>
      <c r="G8" s="4" t="n"/>
      <c r="H8" s="4" t="n"/>
      <c r="I8" s="4" t="n"/>
    </row>
    <row r="9" ht="34" customHeight="1">
      <c r="A9" s="36" t="inlineStr">
        <is>
          <t>Likestrøm</t>
        </is>
      </c>
      <c r="B9" s="63" t="inlineStr">
        <is>
          <t>P = U · I</t>
        </is>
      </c>
      <c r="C9" s="63" t="inlineStr">
        <is>
          <t>Effekt</t>
        </is>
      </c>
      <c r="D9" s="4" t="n"/>
      <c r="E9" s="4" t="n"/>
      <c r="F9" s="4" t="n"/>
      <c r="G9" s="4" t="n"/>
      <c r="H9" s="4" t="n"/>
      <c r="I9" s="4" t="n"/>
    </row>
    <row r="10" ht="34" customHeight="1">
      <c r="A10" s="61" t="inlineStr">
        <is>
          <t>Likestrøm</t>
        </is>
      </c>
      <c r="B10" s="62" t="inlineStr">
        <is>
          <t>P = R · I²</t>
        </is>
      </c>
      <c r="C10" s="62" t="inlineStr">
        <is>
          <t>Effekt</t>
        </is>
      </c>
      <c r="D10" s="4" t="n"/>
      <c r="E10" s="4" t="n"/>
      <c r="F10" s="4" t="n"/>
      <c r="G10" s="4" t="n"/>
      <c r="H10" s="4" t="n"/>
      <c r="I10" s="4" t="n"/>
    </row>
    <row r="11" ht="34" customHeight="1">
      <c r="A11" s="36" t="inlineStr">
        <is>
          <t>Likestrøm</t>
        </is>
      </c>
      <c r="B11" s="63" t="inlineStr">
        <is>
          <t>P = U² / R</t>
        </is>
      </c>
      <c r="C11" s="63" t="inlineStr">
        <is>
          <t>Effekt</t>
        </is>
      </c>
      <c r="D11" s="4" t="n"/>
      <c r="E11" s="4" t="n"/>
      <c r="F11" s="4" t="n"/>
      <c r="G11" s="4" t="n"/>
      <c r="H11" s="4" t="n"/>
      <c r="I11" s="4" t="n"/>
    </row>
    <row r="12" ht="34" customHeight="1">
      <c r="A12" s="61" t="inlineStr">
        <is>
          <t>Serie</t>
        </is>
      </c>
      <c r="B12" s="62" t="inlineStr">
        <is>
          <t>Rt = R1 + R2 + R3 + ...</t>
        </is>
      </c>
      <c r="C12" s="62" t="inlineStr">
        <is>
          <t>Total resistans</t>
        </is>
      </c>
      <c r="D12" s="4" t="n"/>
      <c r="E12" s="4" t="n"/>
      <c r="F12" s="4" t="n"/>
      <c r="G12" s="4" t="n"/>
      <c r="H12" s="4" t="n"/>
      <c r="I12" s="4" t="n"/>
    </row>
    <row r="13" ht="34" customHeight="1">
      <c r="A13" s="36" t="inlineStr">
        <is>
          <t>Serie</t>
        </is>
      </c>
      <c r="B13" s="63" t="inlineStr">
        <is>
          <t>U = U1 + U2 + U3 + ...</t>
        </is>
      </c>
      <c r="C13" s="63" t="inlineStr">
        <is>
          <t>Spenningsfall</t>
        </is>
      </c>
      <c r="D13" s="4" t="n"/>
      <c r="E13" s="4" t="n"/>
      <c r="F13" s="4" t="n"/>
      <c r="G13" s="4" t="n"/>
      <c r="H13" s="4" t="n"/>
      <c r="I13" s="4" t="n"/>
    </row>
    <row r="14" ht="34" customHeight="1">
      <c r="A14" s="61" t="inlineStr">
        <is>
          <t>Parallell</t>
        </is>
      </c>
      <c r="B14" s="62" t="inlineStr">
        <is>
          <t>1/Rt = 1/R1 + 1/R2 + 1/R3 + ...</t>
        </is>
      </c>
      <c r="C14" s="62" t="inlineStr">
        <is>
          <t>Total resistans</t>
        </is>
      </c>
      <c r="D14" s="4" t="n"/>
      <c r="E14" s="4" t="n"/>
      <c r="F14" s="4" t="n"/>
      <c r="G14" s="4" t="n"/>
      <c r="H14" s="4" t="n"/>
      <c r="I14" s="4" t="n"/>
    </row>
    <row r="15" ht="34" customHeight="1">
      <c r="A15" s="36" t="inlineStr">
        <is>
          <t>Parallell</t>
        </is>
      </c>
      <c r="B15" s="63" t="inlineStr">
        <is>
          <t>It = I1 + I2 + I3 + ...</t>
        </is>
      </c>
      <c r="C15" s="63" t="inlineStr">
        <is>
          <t>Total strøm</t>
        </is>
      </c>
      <c r="D15" s="4" t="n"/>
      <c r="E15" s="4" t="n"/>
      <c r="F15" s="4" t="n"/>
      <c r="G15" s="4" t="n"/>
      <c r="H15" s="4" t="n"/>
      <c r="I15" s="4" t="n"/>
    </row>
    <row r="16" ht="34" customHeight="1">
      <c r="A16" s="61" t="inlineStr">
        <is>
          <t>Lederresistans</t>
        </is>
      </c>
      <c r="B16" s="62" t="inlineStr">
        <is>
          <t>Rl = ρ · l / A</t>
        </is>
      </c>
      <c r="C16" s="62" t="inlineStr">
        <is>
          <t>Kabelresistans</t>
        </is>
      </c>
      <c r="D16" s="4" t="n"/>
      <c r="E16" s="4" t="n"/>
      <c r="F16" s="4" t="n"/>
      <c r="G16" s="4" t="n"/>
      <c r="H16" s="4" t="n"/>
      <c r="I16" s="4" t="n"/>
    </row>
    <row r="17" ht="34" customHeight="1">
      <c r="A17" s="36" t="inlineStr">
        <is>
          <t>Lederresistans</t>
        </is>
      </c>
      <c r="B17" s="63" t="inlineStr">
        <is>
          <t>ΔU = I · Rl</t>
        </is>
      </c>
      <c r="C17" s="63" t="inlineStr">
        <is>
          <t>Spenningsfall i kabel</t>
        </is>
      </c>
      <c r="D17" s="4" t="n"/>
      <c r="E17" s="4" t="n"/>
      <c r="F17" s="4" t="n"/>
      <c r="G17" s="4" t="n"/>
      <c r="H17" s="4" t="n"/>
      <c r="I17" s="4" t="n"/>
    </row>
    <row r="18" ht="34" customHeight="1">
      <c r="A18" s="61" t="inlineStr">
        <is>
          <t>Vekselspenning</t>
        </is>
      </c>
      <c r="B18" s="62" t="inlineStr">
        <is>
          <t>Umax = Ueff · √2</t>
        </is>
      </c>
      <c r="C18" s="62" t="inlineStr">
        <is>
          <t>Toppverdi</t>
        </is>
      </c>
      <c r="D18" s="4" t="n"/>
      <c r="E18" s="4" t="n"/>
      <c r="F18" s="4" t="n"/>
      <c r="G18" s="4" t="n"/>
      <c r="H18" s="4" t="n"/>
      <c r="I18" s="4" t="n"/>
    </row>
    <row r="19" ht="34" customHeight="1">
      <c r="A19" s="36" t="inlineStr">
        <is>
          <t>Vekselspenning</t>
        </is>
      </c>
      <c r="B19" s="63" t="inlineStr">
        <is>
          <t>T = 1/f</t>
        </is>
      </c>
      <c r="C19" s="63" t="inlineStr">
        <is>
          <t>Periode</t>
        </is>
      </c>
      <c r="D19" s="4" t="n"/>
      <c r="E19" s="4" t="n"/>
      <c r="F19" s="4" t="n"/>
      <c r="G19" s="4" t="n"/>
      <c r="H19" s="4" t="n"/>
      <c r="I19" s="4" t="n"/>
    </row>
    <row r="20" ht="34" customHeight="1">
      <c r="A20" s="61" t="inlineStr">
        <is>
          <t>Reaktans</t>
        </is>
      </c>
      <c r="B20" s="62" t="inlineStr">
        <is>
          <t>XL = 2πfL</t>
        </is>
      </c>
      <c r="C20" s="62" t="inlineStr">
        <is>
          <t>Spole</t>
        </is>
      </c>
      <c r="D20" s="4" t="n"/>
      <c r="E20" s="4" t="n"/>
      <c r="F20" s="4" t="n"/>
      <c r="G20" s="4" t="n"/>
      <c r="H20" s="4" t="n"/>
      <c r="I20" s="4" t="n"/>
    </row>
    <row r="21" ht="34" customHeight="1">
      <c r="A21" s="36" t="inlineStr">
        <is>
          <t>Reaktans</t>
        </is>
      </c>
      <c r="B21" s="63" t="inlineStr">
        <is>
          <t>XC = 1/(2πfC)</t>
        </is>
      </c>
      <c r="C21" s="63" t="inlineStr">
        <is>
          <t>Kondensator</t>
        </is>
      </c>
      <c r="D21" s="4" t="n"/>
      <c r="E21" s="4" t="n"/>
      <c r="F21" s="4" t="n"/>
      <c r="G21" s="4" t="n"/>
      <c r="H21" s="4" t="n"/>
      <c r="I21" s="4" t="n"/>
    </row>
    <row r="22" ht="34" customHeight="1">
      <c r="A22" s="61" t="inlineStr">
        <is>
          <t>Impedans</t>
        </is>
      </c>
      <c r="B22" s="62" t="inlineStr">
        <is>
          <t>Z = √(R² + X²)</t>
        </is>
      </c>
      <c r="C22" s="62" t="inlineStr">
        <is>
          <t>Impedans</t>
        </is>
      </c>
      <c r="D22" s="4" t="n"/>
      <c r="E22" s="4" t="n"/>
      <c r="F22" s="4" t="n"/>
      <c r="G22" s="4" t="n"/>
      <c r="H22" s="4" t="n"/>
      <c r="I22" s="4" t="n"/>
    </row>
    <row r="23" ht="34" customHeight="1">
      <c r="A23" s="36" t="inlineStr">
        <is>
          <t>Impedans</t>
        </is>
      </c>
      <c r="B23" s="63" t="inlineStr">
        <is>
          <t>cos φ = R/Z</t>
        </is>
      </c>
      <c r="C23" s="63" t="inlineStr">
        <is>
          <t>Effektfaktor fra impedans</t>
        </is>
      </c>
      <c r="D23" s="4" t="n"/>
      <c r="E23" s="4" t="n"/>
      <c r="F23" s="4" t="n"/>
      <c r="G23" s="4" t="n"/>
      <c r="H23" s="4" t="n"/>
      <c r="I23" s="4" t="n"/>
    </row>
    <row r="24" ht="34" customHeight="1">
      <c r="A24" s="61" t="inlineStr">
        <is>
          <t>Effekt AC</t>
        </is>
      </c>
      <c r="B24" s="62" t="inlineStr">
        <is>
          <t>S = U · I</t>
        </is>
      </c>
      <c r="C24" s="62" t="inlineStr">
        <is>
          <t>Tilsynelatende effekt</t>
        </is>
      </c>
      <c r="D24" s="4" t="n"/>
      <c r="E24" s="4" t="n"/>
      <c r="F24" s="4" t="n"/>
      <c r="G24" s="4" t="n"/>
      <c r="H24" s="4" t="n"/>
      <c r="I24" s="4" t="n"/>
    </row>
    <row r="25" ht="34" customHeight="1">
      <c r="A25" s="36" t="inlineStr">
        <is>
          <t>Effekt AC</t>
        </is>
      </c>
      <c r="B25" s="63" t="inlineStr">
        <is>
          <t>P = S · cos φ</t>
        </is>
      </c>
      <c r="C25" s="63" t="inlineStr">
        <is>
          <t>Aktiv effekt</t>
        </is>
      </c>
      <c r="D25" s="4" t="n"/>
      <c r="E25" s="4" t="n"/>
      <c r="F25" s="4" t="n"/>
      <c r="G25" s="4" t="n"/>
      <c r="H25" s="4" t="n"/>
      <c r="I25" s="4" t="n"/>
    </row>
    <row r="26" ht="34" customHeight="1">
      <c r="A26" s="61" t="inlineStr">
        <is>
          <t>Effekt AC</t>
        </is>
      </c>
      <c r="B26" s="62" t="inlineStr">
        <is>
          <t>S = √(P² + Q²)</t>
        </is>
      </c>
      <c r="C26" s="62" t="inlineStr">
        <is>
          <t>Effekttrekant</t>
        </is>
      </c>
      <c r="D26" s="4" t="n"/>
      <c r="E26" s="4" t="n"/>
      <c r="F26" s="4" t="n"/>
      <c r="G26" s="4" t="n"/>
      <c r="H26" s="4" t="n"/>
      <c r="I26" s="4" t="n"/>
    </row>
    <row r="27" ht="22" customHeight="1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</row>
    <row r="28" ht="22" customHeight="1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</row>
    <row r="29" ht="63" customHeight="1">
      <c r="A29" s="13" t="inlineStr">
        <is>
          <t>Husk:
Bruk formeloversikten sammen med kalkulatorfanene. Kontroller alltid enheter før du setter inn tall.</t>
        </is>
      </c>
      <c r="B29" s="13" t="n"/>
      <c r="C29" s="13" t="n"/>
      <c r="D29" s="13" t="n"/>
      <c r="E29" s="13" t="n"/>
      <c r="F29" s="13" t="n"/>
      <c r="G29" s="13" t="n"/>
      <c r="H29" s="13" t="n"/>
      <c r="I29" s="13" t="n"/>
    </row>
    <row r="30" ht="63" customHeight="1">
      <c r="A30" s="13" t="n"/>
      <c r="B30" s="13" t="n"/>
      <c r="C30" s="13" t="n"/>
      <c r="D30" s="13" t="n"/>
      <c r="E30" s="13" t="n"/>
      <c r="F30" s="13" t="n"/>
      <c r="G30" s="13" t="n"/>
      <c r="H30" s="13" t="n"/>
      <c r="I30" s="13" t="n"/>
    </row>
    <row r="31" ht="22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</row>
    <row r="32" ht="22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</row>
    <row r="33" ht="22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</row>
    <row r="34" ht="22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 ht="22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  <row r="36" ht="22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</row>
    <row r="37" ht="22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</row>
    <row r="38" ht="22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</row>
    <row r="39" ht="22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</row>
    <row r="40" ht="22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</row>
    <row r="41" ht="22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</row>
    <row r="42" ht="22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</row>
    <row r="43" ht="22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</row>
    <row r="44" ht="22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</row>
    <row r="45" ht="22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</row>
    <row r="46" ht="22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</row>
    <row r="47" ht="22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</row>
    <row r="48" ht="22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</row>
    <row r="49" ht="22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</row>
    <row r="50" ht="22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</row>
    <row r="51" ht="22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</row>
    <row r="52" ht="22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</row>
    <row r="53" ht="22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</row>
    <row r="54" ht="22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</row>
    <row r="55" ht="22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</row>
    <row r="56" ht="22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</row>
    <row r="57" ht="22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</row>
    <row r="58" ht="22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</row>
    <row r="59" ht="22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</row>
    <row r="60" ht="22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</row>
    <row r="61" ht="22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</row>
    <row r="62" ht="22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</row>
    <row r="63" ht="22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</row>
    <row r="64" ht="22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</row>
    <row r="65" ht="22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</row>
    <row r="66" ht="22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</row>
    <row r="67" ht="22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</row>
    <row r="68" ht="22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</row>
    <row r="69" ht="22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</row>
    <row r="70" ht="22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</row>
    <row r="71" ht="22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</row>
    <row r="72" ht="22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</row>
    <row r="73" ht="22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</row>
    <row r="74" ht="22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</row>
    <row r="75" ht="22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</row>
    <row r="76" ht="22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</row>
    <row r="77" ht="22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</row>
    <row r="78" ht="22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</row>
    <row r="79" ht="22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</row>
    <row r="80" ht="22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</row>
    <row r="81" ht="22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</row>
    <row r="82" ht="22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</row>
    <row r="83" ht="22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</row>
    <row r="84" ht="22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</row>
    <row r="85" ht="22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</row>
    <row r="86" ht="22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</row>
    <row r="87" ht="22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</row>
    <row r="88" ht="22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</row>
    <row r="89" ht="22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</row>
    <row r="90" ht="22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</row>
  </sheetData>
  <mergeCells count="5">
    <mergeCell ref="A2:I3"/>
    <mergeCell ref="A29:I30"/>
    <mergeCell ref="A1:I1"/>
    <mergeCell ref="A6:I6"/>
    <mergeCell ref="A4:I4"/>
  </mergeCell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I9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11" customWidth="1" min="3" max="3"/>
    <col width="14" customWidth="1" min="4" max="4"/>
    <col width="4" customWidth="1" min="5" max="5"/>
    <col width="24" customWidth="1" min="6" max="6"/>
    <col width="16" customWidth="1" min="7" max="7"/>
    <col width="10" customWidth="1" min="8" max="8"/>
    <col width="18" customWidth="1" min="9" max="9"/>
  </cols>
  <sheetData>
    <row r="1" ht="34" customHeight="1">
      <c r="A1" s="1" t="inlineStr">
        <is>
          <t>∿ Eltask.no | Ohms lov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30" customHeight="1">
      <c r="A2" s="2" t="inlineStr">
        <is>
          <t>Ohms lov viser sammenhengen mellom spenning U, strøm I og resistans R.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30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30" customHeight="1">
      <c r="A4" s="3" t="inlineStr">
        <is>
          <t>Skriv bare i gule felt. Lyse blå/grønne felt er beregnede svarfelt.</t>
        </is>
      </c>
      <c r="B4" s="3" t="n"/>
      <c r="C4" s="3" t="n"/>
      <c r="D4" s="3" t="n"/>
      <c r="E4" s="3" t="n"/>
      <c r="F4" s="3" t="n"/>
      <c r="G4" s="3" t="n"/>
      <c r="H4" s="3" t="n"/>
      <c r="I4" s="3" t="n"/>
    </row>
    <row r="5" ht="22" customHeight="1">
      <c r="A5" s="4" t="n"/>
      <c r="B5" s="4" t="n"/>
      <c r="C5" s="4" t="n"/>
      <c r="D5" s="4" t="n"/>
      <c r="E5" s="4" t="n"/>
      <c r="F5" s="4" t="n"/>
      <c r="G5" s="4" t="n"/>
      <c r="H5" s="4" t="n"/>
      <c r="I5" s="4" t="n"/>
    </row>
    <row r="6" ht="28" customHeight="1">
      <c r="A6" s="6" t="inlineStr">
        <is>
          <t>Finn spenning</t>
        </is>
      </c>
      <c r="B6" s="6" t="n"/>
      <c r="C6" s="6" t="n"/>
      <c r="D6" s="6" t="n"/>
      <c r="E6" s="6" t="n"/>
      <c r="F6" s="6" t="n"/>
      <c r="G6" s="6" t="n"/>
      <c r="H6" s="6" t="n"/>
      <c r="I6" s="6" t="n"/>
    </row>
    <row r="7" ht="24" customHeight="1">
      <c r="A7" s="14" t="inlineStr">
        <is>
          <t>Gitt</t>
        </is>
      </c>
      <c r="B7" s="14" t="n"/>
      <c r="C7" s="14" t="n"/>
      <c r="D7" s="14" t="n"/>
      <c r="E7" s="4" t="n"/>
      <c r="F7" s="7" t="inlineStr">
        <is>
          <t>Svar</t>
        </is>
      </c>
      <c r="G7" s="7" t="n"/>
      <c r="H7" s="7" t="n"/>
      <c r="I7" s="7" t="n"/>
    </row>
    <row r="8" ht="22" customHeight="1">
      <c r="A8" s="11" t="inlineStr">
        <is>
          <t>R</t>
        </is>
      </c>
      <c r="B8" s="15" t="n">
        <v>100</v>
      </c>
      <c r="C8" s="16" t="inlineStr">
        <is>
          <t>Ω</t>
        </is>
      </c>
      <c r="D8" s="4" t="n"/>
      <c r="E8" s="4" t="n"/>
      <c r="F8" s="17" t="inlineStr">
        <is>
          <t>U</t>
        </is>
      </c>
      <c r="G8" s="18">
        <f>IF(OR(B8="",B9=""),"",B8*B9)</f>
        <v/>
      </c>
      <c r="H8" s="19" t="inlineStr">
        <is>
          <t>V</t>
        </is>
      </c>
      <c r="I8" s="4" t="n"/>
    </row>
    <row r="9" ht="22" customHeight="1">
      <c r="A9" s="11" t="inlineStr">
        <is>
          <t>I</t>
        </is>
      </c>
      <c r="B9" s="20" t="n">
        <v>0.12</v>
      </c>
      <c r="C9" s="16" t="inlineStr">
        <is>
          <t>A</t>
        </is>
      </c>
      <c r="D9" s="4" t="n"/>
      <c r="E9" s="4" t="n"/>
      <c r="F9" s="21" t="n"/>
      <c r="G9" s="21" t="n"/>
      <c r="H9" s="21" t="n"/>
      <c r="I9" s="4" t="n"/>
    </row>
    <row r="10" ht="22" customHeight="1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</row>
    <row r="11" ht="39" customHeight="1">
      <c r="A11" s="22" t="inlineStr">
        <is>
          <t>Formel:
U = R · I</t>
        </is>
      </c>
      <c r="B11" s="22" t="n"/>
      <c r="C11" s="22" t="n"/>
      <c r="D11" s="22" t="n"/>
      <c r="E11" s="22" t="n"/>
      <c r="F11" s="22" t="n"/>
      <c r="G11" s="22" t="n"/>
      <c r="H11" s="22" t="n"/>
      <c r="I11" s="22" t="n"/>
    </row>
    <row r="12" ht="39" customHeight="1">
      <c r="A12" s="22" t="n"/>
      <c r="B12" s="22" t="n"/>
      <c r="C12" s="22" t="n"/>
      <c r="D12" s="22" t="n"/>
      <c r="E12" s="22" t="n"/>
      <c r="F12" s="22" t="n"/>
      <c r="G12" s="22" t="n"/>
      <c r="H12" s="22" t="n"/>
      <c r="I12" s="22" t="n"/>
    </row>
    <row r="13" ht="22" customHeight="1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</row>
    <row r="14" ht="28" customHeight="1">
      <c r="A14" s="6" t="inlineStr">
        <is>
          <t>Finn strøm</t>
        </is>
      </c>
      <c r="B14" s="6" t="n"/>
      <c r="C14" s="6" t="n"/>
      <c r="D14" s="6" t="n"/>
      <c r="E14" s="6" t="n"/>
      <c r="F14" s="6" t="n"/>
      <c r="G14" s="6" t="n"/>
      <c r="H14" s="6" t="n"/>
      <c r="I14" s="6" t="n"/>
    </row>
    <row r="15" ht="24" customHeight="1">
      <c r="A15" s="14" t="inlineStr">
        <is>
          <t>Gitt</t>
        </is>
      </c>
      <c r="B15" s="14" t="n"/>
      <c r="C15" s="14" t="n"/>
      <c r="D15" s="14" t="n"/>
      <c r="E15" s="4" t="n"/>
      <c r="F15" s="7" t="inlineStr">
        <is>
          <t>Svar</t>
        </is>
      </c>
      <c r="G15" s="7" t="n"/>
      <c r="H15" s="7" t="n"/>
      <c r="I15" s="7" t="n"/>
    </row>
    <row r="16" ht="22" customHeight="1">
      <c r="A16" s="11" t="inlineStr">
        <is>
          <t>U</t>
        </is>
      </c>
      <c r="B16" s="23" t="n">
        <v>12</v>
      </c>
      <c r="C16" s="16" t="inlineStr">
        <is>
          <t>V</t>
        </is>
      </c>
      <c r="D16" s="4" t="n"/>
      <c r="E16" s="4" t="n"/>
      <c r="F16" s="17" t="inlineStr">
        <is>
          <t>I</t>
        </is>
      </c>
      <c r="G16" s="24">
        <f>IF(OR(B16="",B17="",B17=0),"",B16/B17)</f>
        <v/>
      </c>
      <c r="H16" s="19" t="inlineStr">
        <is>
          <t>A</t>
        </is>
      </c>
      <c r="I16" s="4" t="n"/>
    </row>
    <row r="17" ht="22" customHeight="1">
      <c r="A17" s="11" t="inlineStr">
        <is>
          <t>R</t>
        </is>
      </c>
      <c r="B17" s="15" t="n">
        <v>100</v>
      </c>
      <c r="C17" s="16" t="inlineStr">
        <is>
          <t>Ω</t>
        </is>
      </c>
      <c r="D17" s="4" t="n"/>
      <c r="E17" s="4" t="n"/>
      <c r="F17" s="21" t="n"/>
      <c r="G17" s="21" t="n"/>
      <c r="H17" s="21" t="n"/>
      <c r="I17" s="4" t="n"/>
    </row>
    <row r="18" ht="22" customHeight="1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</row>
    <row r="19" ht="39" customHeight="1">
      <c r="A19" s="22" t="inlineStr">
        <is>
          <t>Formel:
I = U / R</t>
        </is>
      </c>
      <c r="B19" s="22" t="n"/>
      <c r="C19" s="22" t="n"/>
      <c r="D19" s="22" t="n"/>
      <c r="E19" s="22" t="n"/>
      <c r="F19" s="22" t="n"/>
      <c r="G19" s="22" t="n"/>
      <c r="H19" s="22" t="n"/>
      <c r="I19" s="22" t="n"/>
    </row>
    <row r="20" ht="39" customHeight="1">
      <c r="A20" s="22" t="n"/>
      <c r="B20" s="22" t="n"/>
      <c r="C20" s="22" t="n"/>
      <c r="D20" s="22" t="n"/>
      <c r="E20" s="22" t="n"/>
      <c r="F20" s="22" t="n"/>
      <c r="G20" s="22" t="n"/>
      <c r="H20" s="22" t="n"/>
      <c r="I20" s="22" t="n"/>
    </row>
    <row r="21" ht="22" customHeight="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</row>
    <row r="22" ht="28" customHeight="1">
      <c r="A22" s="6" t="inlineStr">
        <is>
          <t>Finn resistans</t>
        </is>
      </c>
      <c r="B22" s="6" t="n"/>
      <c r="C22" s="6" t="n"/>
      <c r="D22" s="6" t="n"/>
      <c r="E22" s="6" t="n"/>
      <c r="F22" s="6" t="n"/>
      <c r="G22" s="6" t="n"/>
      <c r="H22" s="6" t="n"/>
      <c r="I22" s="6" t="n"/>
    </row>
    <row r="23" ht="24" customHeight="1">
      <c r="A23" s="14" t="inlineStr">
        <is>
          <t>Gitt</t>
        </is>
      </c>
      <c r="B23" s="14" t="n"/>
      <c r="C23" s="14" t="n"/>
      <c r="D23" s="14" t="n"/>
      <c r="E23" s="4" t="n"/>
      <c r="F23" s="7" t="inlineStr">
        <is>
          <t>Svar</t>
        </is>
      </c>
      <c r="G23" s="7" t="n"/>
      <c r="H23" s="7" t="n"/>
      <c r="I23" s="7" t="n"/>
    </row>
    <row r="24" ht="22" customHeight="1">
      <c r="A24" s="11" t="inlineStr">
        <is>
          <t>U</t>
        </is>
      </c>
      <c r="B24" s="23" t="n">
        <v>12</v>
      </c>
      <c r="C24" s="16" t="inlineStr">
        <is>
          <t>V</t>
        </is>
      </c>
      <c r="D24" s="4" t="n"/>
      <c r="E24" s="4" t="n"/>
      <c r="F24" s="17" t="inlineStr">
        <is>
          <t>R</t>
        </is>
      </c>
      <c r="G24" s="25">
        <f>IF(OR(B24="",B25="",B25=0),"",B24/B25)</f>
        <v/>
      </c>
      <c r="H24" s="19" t="inlineStr">
        <is>
          <t>Ω</t>
        </is>
      </c>
      <c r="I24" s="4" t="n"/>
    </row>
    <row r="25" ht="22" customHeight="1">
      <c r="A25" s="11" t="inlineStr">
        <is>
          <t>I</t>
        </is>
      </c>
      <c r="B25" s="20" t="n">
        <v>0.12</v>
      </c>
      <c r="C25" s="16" t="inlineStr">
        <is>
          <t>A</t>
        </is>
      </c>
      <c r="D25" s="4" t="n"/>
      <c r="E25" s="4" t="n"/>
      <c r="F25" s="21" t="n"/>
      <c r="G25" s="21" t="n"/>
      <c r="H25" s="21" t="n"/>
      <c r="I25" s="4" t="n"/>
    </row>
    <row r="26" ht="22" customHeight="1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</row>
    <row r="27" ht="39" customHeight="1">
      <c r="A27" s="22" t="inlineStr">
        <is>
          <t>Formel:
R = U / I</t>
        </is>
      </c>
      <c r="B27" s="22" t="n"/>
      <c r="C27" s="22" t="n"/>
      <c r="D27" s="22" t="n"/>
      <c r="E27" s="22" t="n"/>
      <c r="F27" s="22" t="n"/>
      <c r="G27" s="22" t="n"/>
      <c r="H27" s="22" t="n"/>
      <c r="I27" s="22" t="n"/>
    </row>
    <row r="28" ht="39" customHeight="1">
      <c r="A28" s="22" t="n"/>
      <c r="B28" s="22" t="n"/>
      <c r="C28" s="22" t="n"/>
      <c r="D28" s="22" t="n"/>
      <c r="E28" s="22" t="n"/>
      <c r="F28" s="22" t="n"/>
      <c r="G28" s="22" t="n"/>
      <c r="H28" s="22" t="n"/>
      <c r="I28" s="22" t="n"/>
    </row>
    <row r="29" ht="22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</row>
    <row r="30" ht="51" customHeight="1">
      <c r="A30" s="13" t="inlineStr">
        <is>
          <t>Husk:
Ohms lov viser sammenhengen mellom spenning, strøm og resistans.</t>
        </is>
      </c>
      <c r="B30" s="13" t="n"/>
      <c r="C30" s="13" t="n"/>
      <c r="D30" s="13" t="n"/>
      <c r="E30" s="13" t="n"/>
      <c r="F30" s="13" t="n"/>
      <c r="G30" s="13" t="n"/>
      <c r="H30" s="13" t="n"/>
      <c r="I30" s="13" t="n"/>
    </row>
    <row r="31" ht="51" customHeight="1">
      <c r="A31" s="13" t="n"/>
      <c r="B31" s="13" t="n"/>
      <c r="C31" s="13" t="n"/>
      <c r="D31" s="13" t="n"/>
      <c r="E31" s="13" t="n"/>
      <c r="F31" s="13" t="n"/>
      <c r="G31" s="13" t="n"/>
      <c r="H31" s="13" t="n"/>
      <c r="I31" s="13" t="n"/>
    </row>
    <row r="32" ht="22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</row>
    <row r="33" ht="22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</row>
    <row r="34" ht="22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 ht="22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  <row r="36" ht="22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</row>
    <row r="37" ht="22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</row>
    <row r="38" ht="22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</row>
    <row r="39" ht="22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</row>
    <row r="40" ht="22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</row>
    <row r="41" ht="22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</row>
    <row r="42" ht="22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</row>
    <row r="43" ht="22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</row>
    <row r="44" ht="22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</row>
    <row r="45" ht="22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</row>
    <row r="46" ht="22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</row>
    <row r="47" ht="22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</row>
    <row r="48" ht="22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</row>
    <row r="49" ht="22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</row>
    <row r="50" ht="22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</row>
    <row r="51" ht="22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</row>
    <row r="52" ht="22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</row>
    <row r="53" ht="22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</row>
    <row r="54" ht="22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</row>
    <row r="55" ht="22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</row>
    <row r="56" ht="22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</row>
    <row r="57" ht="22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</row>
    <row r="58" ht="22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</row>
    <row r="59" ht="22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</row>
    <row r="60" ht="22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</row>
    <row r="61" ht="22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</row>
    <row r="62" ht="22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</row>
    <row r="63" ht="22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</row>
    <row r="64" ht="22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</row>
    <row r="65" ht="22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</row>
    <row r="66" ht="22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</row>
    <row r="67" ht="22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</row>
    <row r="68" ht="22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</row>
    <row r="69" ht="22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</row>
    <row r="70" ht="22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</row>
    <row r="71" ht="22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</row>
    <row r="72" ht="22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</row>
    <row r="73" ht="22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</row>
    <row r="74" ht="22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</row>
    <row r="75" ht="22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</row>
    <row r="76" ht="22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</row>
    <row r="77" ht="22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</row>
    <row r="78" ht="22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</row>
    <row r="79" ht="22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</row>
    <row r="80" ht="22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</row>
    <row r="81" ht="22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</row>
    <row r="82" ht="22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</row>
    <row r="83" ht="22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</row>
    <row r="84" ht="22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</row>
    <row r="85" ht="22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</row>
    <row r="86" ht="22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</row>
    <row r="87" ht="22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</row>
    <row r="88" ht="22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</row>
    <row r="89" ht="22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</row>
    <row r="90" ht="22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</row>
  </sheetData>
  <mergeCells count="16">
    <mergeCell ref="A2:I3"/>
    <mergeCell ref="A23:D23"/>
    <mergeCell ref="A19:I20"/>
    <mergeCell ref="F7:I7"/>
    <mergeCell ref="A11:I12"/>
    <mergeCell ref="A14:I14"/>
    <mergeCell ref="A1:I1"/>
    <mergeCell ref="A15:D15"/>
    <mergeCell ref="A7:D7"/>
    <mergeCell ref="F15:I15"/>
    <mergeCell ref="A30:I31"/>
    <mergeCell ref="A6:I6"/>
    <mergeCell ref="A22:I22"/>
    <mergeCell ref="A27:I28"/>
    <mergeCell ref="F23:I23"/>
    <mergeCell ref="A4:I4"/>
  </mergeCells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I9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11" customWidth="1" min="3" max="3"/>
    <col width="14" customWidth="1" min="4" max="4"/>
    <col width="4" customWidth="1" min="5" max="5"/>
    <col width="24" customWidth="1" min="6" max="6"/>
    <col width="16" customWidth="1" min="7" max="7"/>
    <col width="10" customWidth="1" min="8" max="8"/>
    <col width="18" customWidth="1" min="9" max="9"/>
  </cols>
  <sheetData>
    <row r="1" ht="34" customHeight="1">
      <c r="A1" s="1" t="inlineStr">
        <is>
          <t>∿ Eltask.no | Effekt i elektriske kretser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30" customHeight="1">
      <c r="A2" s="2" t="inlineStr">
        <is>
          <t>Effekt forteller hvor raskt elektrisk energi blir omdannet.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30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30" customHeight="1">
      <c r="A4" s="3" t="inlineStr">
        <is>
          <t>Skriv bare i gule felt. Lyse blå/grønne felt er beregnede svarfelt.</t>
        </is>
      </c>
      <c r="B4" s="3" t="n"/>
      <c r="C4" s="3" t="n"/>
      <c r="D4" s="3" t="n"/>
      <c r="E4" s="3" t="n"/>
      <c r="F4" s="3" t="n"/>
      <c r="G4" s="3" t="n"/>
      <c r="H4" s="3" t="n"/>
      <c r="I4" s="3" t="n"/>
    </row>
    <row r="5" ht="22" customHeight="1">
      <c r="A5" s="4" t="n"/>
      <c r="B5" s="4" t="n"/>
      <c r="C5" s="4" t="n"/>
      <c r="D5" s="4" t="n"/>
      <c r="E5" s="4" t="n"/>
      <c r="F5" s="4" t="n"/>
      <c r="G5" s="4" t="n"/>
      <c r="H5" s="4" t="n"/>
      <c r="I5" s="4" t="n"/>
    </row>
    <row r="6" ht="28" customHeight="1">
      <c r="A6" s="6" t="inlineStr">
        <is>
          <t>Finn effekt fra spenning og strøm</t>
        </is>
      </c>
      <c r="B6" s="6" t="n"/>
      <c r="C6" s="6" t="n"/>
      <c r="D6" s="6" t="n"/>
      <c r="E6" s="6" t="n"/>
      <c r="F6" s="6" t="n"/>
      <c r="G6" s="6" t="n"/>
      <c r="H6" s="6" t="n"/>
      <c r="I6" s="6" t="n"/>
    </row>
    <row r="7" ht="24" customHeight="1">
      <c r="A7" s="14" t="inlineStr">
        <is>
          <t>Gitt</t>
        </is>
      </c>
      <c r="B7" s="14" t="n"/>
      <c r="C7" s="14" t="n"/>
      <c r="D7" s="14" t="n"/>
      <c r="E7" s="4" t="n"/>
      <c r="F7" s="7" t="inlineStr">
        <is>
          <t>Svar</t>
        </is>
      </c>
      <c r="G7" s="7" t="n"/>
      <c r="H7" s="7" t="n"/>
      <c r="I7" s="7" t="n"/>
    </row>
    <row r="8" ht="22" customHeight="1">
      <c r="A8" s="11" t="inlineStr">
        <is>
          <t>U</t>
        </is>
      </c>
      <c r="B8" s="23" t="n">
        <v>12</v>
      </c>
      <c r="C8" s="16" t="inlineStr">
        <is>
          <t>V</t>
        </is>
      </c>
      <c r="D8" s="4" t="n"/>
      <c r="E8" s="4" t="n"/>
      <c r="F8" s="17" t="inlineStr">
        <is>
          <t>P</t>
        </is>
      </c>
      <c r="G8" s="26">
        <f>IF(OR(B8="",B9=""),"",B8*B9)</f>
        <v/>
      </c>
      <c r="H8" s="19" t="inlineStr">
        <is>
          <t>W</t>
        </is>
      </c>
      <c r="I8" s="4" t="n"/>
    </row>
    <row r="9" ht="22" customHeight="1">
      <c r="A9" s="11" t="inlineStr">
        <is>
          <t>I</t>
        </is>
      </c>
      <c r="B9" s="20" t="n">
        <v>0.5</v>
      </c>
      <c r="C9" s="16" t="inlineStr">
        <is>
          <t>A</t>
        </is>
      </c>
      <c r="D9" s="4" t="n"/>
      <c r="E9" s="4" t="n"/>
      <c r="F9" s="21" t="n"/>
      <c r="G9" s="21" t="n"/>
      <c r="H9" s="21" t="n"/>
      <c r="I9" s="4" t="n"/>
    </row>
    <row r="10" ht="22" customHeight="1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</row>
    <row r="11" ht="39" customHeight="1">
      <c r="A11" s="22" t="inlineStr">
        <is>
          <t>Formel:
P = U · I</t>
        </is>
      </c>
      <c r="B11" s="22" t="n"/>
      <c r="C11" s="22" t="n"/>
      <c r="D11" s="22" t="n"/>
      <c r="E11" s="22" t="n"/>
      <c r="F11" s="22" t="n"/>
      <c r="G11" s="22" t="n"/>
      <c r="H11" s="22" t="n"/>
      <c r="I11" s="22" t="n"/>
    </row>
    <row r="12" ht="39" customHeight="1">
      <c r="A12" s="22" t="n"/>
      <c r="B12" s="22" t="n"/>
      <c r="C12" s="22" t="n"/>
      <c r="D12" s="22" t="n"/>
      <c r="E12" s="22" t="n"/>
      <c r="F12" s="22" t="n"/>
      <c r="G12" s="22" t="n"/>
      <c r="H12" s="22" t="n"/>
      <c r="I12" s="22" t="n"/>
    </row>
    <row r="13" ht="22" customHeight="1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</row>
    <row r="14" ht="28" customHeight="1">
      <c r="A14" s="6" t="inlineStr">
        <is>
          <t>Finn effekt fra resistans og strøm</t>
        </is>
      </c>
      <c r="B14" s="6" t="n"/>
      <c r="C14" s="6" t="n"/>
      <c r="D14" s="6" t="n"/>
      <c r="E14" s="6" t="n"/>
      <c r="F14" s="6" t="n"/>
      <c r="G14" s="6" t="n"/>
      <c r="H14" s="6" t="n"/>
      <c r="I14" s="6" t="n"/>
    </row>
    <row r="15" ht="24" customHeight="1">
      <c r="A15" s="14" t="inlineStr">
        <is>
          <t>Gitt</t>
        </is>
      </c>
      <c r="B15" s="14" t="n"/>
      <c r="C15" s="14" t="n"/>
      <c r="D15" s="14" t="n"/>
      <c r="E15" s="4" t="n"/>
      <c r="F15" s="7" t="inlineStr">
        <is>
          <t>Svar</t>
        </is>
      </c>
      <c r="G15" s="7" t="n"/>
      <c r="H15" s="7" t="n"/>
      <c r="I15" s="7" t="n"/>
    </row>
    <row r="16" ht="22" customHeight="1">
      <c r="A16" s="11" t="inlineStr">
        <is>
          <t>R</t>
        </is>
      </c>
      <c r="B16" s="15" t="n">
        <v>24</v>
      </c>
      <c r="C16" s="16" t="inlineStr">
        <is>
          <t>Ω</t>
        </is>
      </c>
      <c r="D16" s="4" t="n"/>
      <c r="E16" s="4" t="n"/>
      <c r="F16" s="17" t="inlineStr">
        <is>
          <t>P</t>
        </is>
      </c>
      <c r="G16" s="26">
        <f>IF(OR(B16="",B17=""),"",B16*B17^2)</f>
        <v/>
      </c>
      <c r="H16" s="19" t="inlineStr">
        <is>
          <t>W</t>
        </is>
      </c>
      <c r="I16" s="4" t="n"/>
    </row>
    <row r="17" ht="22" customHeight="1">
      <c r="A17" s="11" t="inlineStr">
        <is>
          <t>I</t>
        </is>
      </c>
      <c r="B17" s="20" t="n">
        <v>0.5</v>
      </c>
      <c r="C17" s="16" t="inlineStr">
        <is>
          <t>A</t>
        </is>
      </c>
      <c r="D17" s="4" t="n"/>
      <c r="E17" s="4" t="n"/>
      <c r="F17" s="21" t="n"/>
      <c r="G17" s="21" t="n"/>
      <c r="H17" s="21" t="n"/>
      <c r="I17" s="4" t="n"/>
    </row>
    <row r="18" ht="22" customHeight="1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</row>
    <row r="19" ht="39" customHeight="1">
      <c r="A19" s="22" t="inlineStr">
        <is>
          <t>Formel:
P = R · I²</t>
        </is>
      </c>
      <c r="B19" s="22" t="n"/>
      <c r="C19" s="22" t="n"/>
      <c r="D19" s="22" t="n"/>
      <c r="E19" s="22" t="n"/>
      <c r="F19" s="22" t="n"/>
      <c r="G19" s="22" t="n"/>
      <c r="H19" s="22" t="n"/>
      <c r="I19" s="22" t="n"/>
    </row>
    <row r="20" ht="39" customHeight="1">
      <c r="A20" s="22" t="n"/>
      <c r="B20" s="22" t="n"/>
      <c r="C20" s="22" t="n"/>
      <c r="D20" s="22" t="n"/>
      <c r="E20" s="22" t="n"/>
      <c r="F20" s="22" t="n"/>
      <c r="G20" s="22" t="n"/>
      <c r="H20" s="22" t="n"/>
      <c r="I20" s="22" t="n"/>
    </row>
    <row r="21" ht="22" customHeight="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</row>
    <row r="22" ht="28" customHeight="1">
      <c r="A22" s="6" t="inlineStr">
        <is>
          <t>Finn effekt fra spenning og resistans</t>
        </is>
      </c>
      <c r="B22" s="6" t="n"/>
      <c r="C22" s="6" t="n"/>
      <c r="D22" s="6" t="n"/>
      <c r="E22" s="6" t="n"/>
      <c r="F22" s="6" t="n"/>
      <c r="G22" s="6" t="n"/>
      <c r="H22" s="6" t="n"/>
      <c r="I22" s="6" t="n"/>
    </row>
    <row r="23" ht="24" customHeight="1">
      <c r="A23" s="14" t="inlineStr">
        <is>
          <t>Gitt</t>
        </is>
      </c>
      <c r="B23" s="14" t="n"/>
      <c r="C23" s="14" t="n"/>
      <c r="D23" s="14" t="n"/>
      <c r="E23" s="4" t="n"/>
      <c r="F23" s="7" t="inlineStr">
        <is>
          <t>Svar</t>
        </is>
      </c>
      <c r="G23" s="7" t="n"/>
      <c r="H23" s="7" t="n"/>
      <c r="I23" s="7" t="n"/>
    </row>
    <row r="24" ht="22" customHeight="1">
      <c r="A24" s="11" t="inlineStr">
        <is>
          <t>U</t>
        </is>
      </c>
      <c r="B24" s="23" t="n">
        <v>12</v>
      </c>
      <c r="C24" s="16" t="inlineStr">
        <is>
          <t>V</t>
        </is>
      </c>
      <c r="D24" s="4" t="n"/>
      <c r="E24" s="4" t="n"/>
      <c r="F24" s="17" t="inlineStr">
        <is>
          <t>P</t>
        </is>
      </c>
      <c r="G24" s="26">
        <f>IF(OR(B24="",B25="",B25=0),"",B24^2/B25)</f>
        <v/>
      </c>
      <c r="H24" s="19" t="inlineStr">
        <is>
          <t>W</t>
        </is>
      </c>
      <c r="I24" s="4" t="n"/>
    </row>
    <row r="25" ht="22" customHeight="1">
      <c r="A25" s="11" t="inlineStr">
        <is>
          <t>R</t>
        </is>
      </c>
      <c r="B25" s="15" t="n">
        <v>24</v>
      </c>
      <c r="C25" s="16" t="inlineStr">
        <is>
          <t>Ω</t>
        </is>
      </c>
      <c r="D25" s="4" t="n"/>
      <c r="E25" s="4" t="n"/>
      <c r="F25" s="21" t="n"/>
      <c r="G25" s="21" t="n"/>
      <c r="H25" s="21" t="n"/>
      <c r="I25" s="4" t="n"/>
    </row>
    <row r="26" ht="22" customHeight="1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</row>
    <row r="27" ht="39" customHeight="1">
      <c r="A27" s="22" t="inlineStr">
        <is>
          <t>Formel:
P = U² / R</t>
        </is>
      </c>
      <c r="B27" s="22" t="n"/>
      <c r="C27" s="22" t="n"/>
      <c r="D27" s="22" t="n"/>
      <c r="E27" s="22" t="n"/>
      <c r="F27" s="22" t="n"/>
      <c r="G27" s="22" t="n"/>
      <c r="H27" s="22" t="n"/>
      <c r="I27" s="22" t="n"/>
    </row>
    <row r="28" ht="39" customHeight="1">
      <c r="A28" s="22" t="n"/>
      <c r="B28" s="22" t="n"/>
      <c r="C28" s="22" t="n"/>
      <c r="D28" s="22" t="n"/>
      <c r="E28" s="22" t="n"/>
      <c r="F28" s="22" t="n"/>
      <c r="G28" s="22" t="n"/>
      <c r="H28" s="22" t="n"/>
      <c r="I28" s="22" t="n"/>
    </row>
    <row r="29" ht="22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</row>
    <row r="30" ht="51" customHeight="1">
      <c r="A30" s="13" t="inlineStr">
        <is>
          <t>Husk:
Effekt forteller hvor raskt elektrisk energi blir omdannet.</t>
        </is>
      </c>
      <c r="B30" s="13" t="n"/>
      <c r="C30" s="13" t="n"/>
      <c r="D30" s="13" t="n"/>
      <c r="E30" s="13" t="n"/>
      <c r="F30" s="13" t="n"/>
      <c r="G30" s="13" t="n"/>
      <c r="H30" s="13" t="n"/>
      <c r="I30" s="13" t="n"/>
    </row>
    <row r="31" ht="51" customHeight="1">
      <c r="A31" s="13" t="n"/>
      <c r="B31" s="13" t="n"/>
      <c r="C31" s="13" t="n"/>
      <c r="D31" s="13" t="n"/>
      <c r="E31" s="13" t="n"/>
      <c r="F31" s="13" t="n"/>
      <c r="G31" s="13" t="n"/>
      <c r="H31" s="13" t="n"/>
      <c r="I31" s="13" t="n"/>
    </row>
    <row r="32" ht="22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</row>
    <row r="33" ht="22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</row>
    <row r="34" ht="22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 ht="22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  <row r="36" ht="22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</row>
    <row r="37" ht="22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</row>
    <row r="38" ht="22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</row>
    <row r="39" ht="22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</row>
    <row r="40" ht="22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</row>
    <row r="41" ht="22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</row>
    <row r="42" ht="22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</row>
    <row r="43" ht="22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</row>
    <row r="44" ht="22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</row>
    <row r="45" ht="22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</row>
    <row r="46" ht="22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</row>
    <row r="47" ht="22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</row>
    <row r="48" ht="22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</row>
    <row r="49" ht="22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</row>
    <row r="50" ht="22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</row>
    <row r="51" ht="22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</row>
    <row r="52" ht="22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</row>
    <row r="53" ht="22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</row>
    <row r="54" ht="22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</row>
    <row r="55" ht="22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</row>
    <row r="56" ht="22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</row>
    <row r="57" ht="22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</row>
    <row r="58" ht="22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</row>
    <row r="59" ht="22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</row>
    <row r="60" ht="22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</row>
    <row r="61" ht="22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</row>
    <row r="62" ht="22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</row>
    <row r="63" ht="22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</row>
    <row r="64" ht="22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</row>
    <row r="65" ht="22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</row>
    <row r="66" ht="22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</row>
    <row r="67" ht="22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</row>
    <row r="68" ht="22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</row>
    <row r="69" ht="22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</row>
    <row r="70" ht="22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</row>
    <row r="71" ht="22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</row>
    <row r="72" ht="22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</row>
    <row r="73" ht="22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</row>
    <row r="74" ht="22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</row>
    <row r="75" ht="22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</row>
    <row r="76" ht="22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</row>
    <row r="77" ht="22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</row>
    <row r="78" ht="22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</row>
    <row r="79" ht="22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</row>
    <row r="80" ht="22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</row>
    <row r="81" ht="22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</row>
    <row r="82" ht="22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</row>
    <row r="83" ht="22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</row>
    <row r="84" ht="22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</row>
    <row r="85" ht="22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</row>
    <row r="86" ht="22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</row>
    <row r="87" ht="22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</row>
    <row r="88" ht="22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</row>
    <row r="89" ht="22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</row>
    <row r="90" ht="22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</row>
  </sheetData>
  <mergeCells count="16">
    <mergeCell ref="A2:I3"/>
    <mergeCell ref="A23:D23"/>
    <mergeCell ref="A19:I20"/>
    <mergeCell ref="F7:I7"/>
    <mergeCell ref="A11:I12"/>
    <mergeCell ref="A14:I14"/>
    <mergeCell ref="A1:I1"/>
    <mergeCell ref="A15:D15"/>
    <mergeCell ref="A7:D7"/>
    <mergeCell ref="F15:I15"/>
    <mergeCell ref="A30:I31"/>
    <mergeCell ref="A6:I6"/>
    <mergeCell ref="A22:I22"/>
    <mergeCell ref="A27:I28"/>
    <mergeCell ref="F23:I23"/>
    <mergeCell ref="A4:I4"/>
  </mergeCells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I9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11" customWidth="1" min="3" max="3"/>
    <col width="14" customWidth="1" min="4" max="4"/>
    <col width="4" customWidth="1" min="5" max="5"/>
    <col width="24" customWidth="1" min="6" max="6"/>
    <col width="16" customWidth="1" min="7" max="7"/>
    <col width="10" customWidth="1" min="8" max="8"/>
    <col width="18" customWidth="1" min="9" max="9"/>
  </cols>
  <sheetData>
    <row r="1" ht="34" customHeight="1">
      <c r="A1" s="1" t="inlineStr">
        <is>
          <t>∿ Eltask.no | Seriekobling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30" customHeight="1">
      <c r="A2" s="2" t="inlineStr">
        <is>
          <t>Fyll inn resistansverdier i gule rader. Tomme rader ignoreres.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30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30" customHeight="1">
      <c r="A4" s="3" t="inlineStr">
        <is>
          <t>Skriv bare i gule felt. Lyse blå/grønne felt er beregnede svarfelt.</t>
        </is>
      </c>
      <c r="B4" s="3" t="n"/>
      <c r="C4" s="3" t="n"/>
      <c r="D4" s="3" t="n"/>
      <c r="E4" s="3" t="n"/>
      <c r="F4" s="3" t="n"/>
      <c r="G4" s="3" t="n"/>
      <c r="H4" s="3" t="n"/>
      <c r="I4" s="3" t="n"/>
    </row>
    <row r="5" ht="22" customHeight="1">
      <c r="A5" s="4" t="n"/>
      <c r="B5" s="4" t="n"/>
      <c r="C5" s="4" t="n"/>
      <c r="D5" s="4" t="n"/>
      <c r="E5" s="4" t="n"/>
      <c r="F5" s="4" t="n"/>
      <c r="G5" s="4" t="n"/>
      <c r="H5" s="4" t="n"/>
      <c r="I5" s="4" t="n"/>
    </row>
    <row r="6" ht="51" customHeight="1">
      <c r="A6" s="2" t="inlineStr">
        <is>
          <t>Legg til motstand: fyll inn resistans i neste gule rad.
Fjern motstand: slett resistansen i raden.</t>
        </is>
      </c>
      <c r="B6" s="2" t="n"/>
      <c r="C6" s="2" t="n"/>
      <c r="D6" s="2" t="n"/>
      <c r="E6" s="2" t="n"/>
      <c r="F6" s="2" t="n"/>
      <c r="G6" s="2" t="n"/>
      <c r="H6" s="2" t="n"/>
      <c r="I6" s="2" t="n"/>
    </row>
    <row r="7" ht="51" customHeight="1">
      <c r="A7" s="2" t="n"/>
      <c r="B7" s="2" t="n"/>
      <c r="C7" s="2" t="n"/>
      <c r="D7" s="2" t="n"/>
      <c r="E7" s="2" t="n"/>
      <c r="F7" s="2" t="n"/>
      <c r="G7" s="2" t="n"/>
      <c r="H7" s="2" t="n"/>
      <c r="I7" s="2" t="n"/>
    </row>
    <row r="8" ht="22" customHeight="1">
      <c r="A8" s="4" t="n"/>
      <c r="B8" s="4" t="n"/>
      <c r="C8" s="4" t="n"/>
      <c r="D8" s="4" t="n"/>
      <c r="E8" s="4" t="n"/>
      <c r="F8" s="4" t="n"/>
      <c r="G8" s="4" t="n"/>
      <c r="H8" s="4" t="n"/>
      <c r="I8" s="4" t="n"/>
    </row>
    <row r="9" ht="24" customHeight="1">
      <c r="A9" s="14" t="inlineStr">
        <is>
          <t>Gitt</t>
        </is>
      </c>
      <c r="B9" s="14" t="n"/>
      <c r="C9" s="14" t="n"/>
      <c r="D9" s="14" t="n"/>
      <c r="E9" s="4" t="n"/>
      <c r="F9" s="7" t="inlineStr">
        <is>
          <t>Svar</t>
        </is>
      </c>
      <c r="G9" s="7" t="n"/>
      <c r="H9" s="7" t="n"/>
      <c r="I9" s="7" t="n"/>
    </row>
    <row r="10" ht="22" customHeight="1">
      <c r="A10" s="11" t="inlineStr">
        <is>
          <t>Kildespenning U</t>
        </is>
      </c>
      <c r="B10" s="27" t="n">
        <v>12</v>
      </c>
      <c r="C10" s="16" t="inlineStr">
        <is>
          <t>V</t>
        </is>
      </c>
      <c r="D10" s="4" t="n"/>
      <c r="E10" s="4" t="n"/>
      <c r="F10" s="9" t="inlineStr">
        <is>
          <t>Antall aktive motstander</t>
        </is>
      </c>
      <c r="G10" s="28">
        <f>COUNTIF(B18:B27,"&gt;0")</f>
        <v/>
      </c>
      <c r="H10" s="29" t="inlineStr">
        <is>
          <t>stk</t>
        </is>
      </c>
      <c r="I10" s="4" t="n"/>
    </row>
    <row r="11" ht="22" customHeight="1">
      <c r="A11" s="4" t="n"/>
      <c r="B11" s="4" t="n"/>
      <c r="C11" s="4" t="n"/>
      <c r="D11" s="4" t="n"/>
      <c r="E11" s="4" t="n"/>
      <c r="F11" s="9" t="inlineStr">
        <is>
          <t>Total resistans Rt</t>
        </is>
      </c>
      <c r="G11" s="30">
        <f>IF(G10=0,"",SUM(B18:B27))</f>
        <v/>
      </c>
      <c r="H11" s="29" t="inlineStr">
        <is>
          <t>Ω</t>
        </is>
      </c>
      <c r="I11" s="4" t="n"/>
    </row>
    <row r="12" ht="22" customHeight="1">
      <c r="A12" s="4" t="n"/>
      <c r="B12" s="4" t="n"/>
      <c r="C12" s="4" t="n"/>
      <c r="D12" s="4" t="n"/>
      <c r="E12" s="4" t="n"/>
      <c r="F12" s="9" t="inlineStr">
        <is>
          <t>Strøm I</t>
        </is>
      </c>
      <c r="G12" s="31">
        <f>IF(OR(B10="",G11="",G11=0),"",B10/G11)</f>
        <v/>
      </c>
      <c r="H12" s="29" t="inlineStr">
        <is>
          <t>A</t>
        </is>
      </c>
      <c r="I12" s="4" t="n"/>
    </row>
    <row r="13" ht="22" customHeight="1">
      <c r="A13" s="4" t="n"/>
      <c r="B13" s="4" t="n"/>
      <c r="C13" s="4" t="n"/>
      <c r="D13" s="4" t="n"/>
      <c r="E13" s="4" t="n"/>
      <c r="F13" s="9" t="inlineStr">
        <is>
          <t>Kontrollsum</t>
        </is>
      </c>
      <c r="G13" s="32">
        <f>IF(COUNT(D18:D27)=0,"",SUM(D18:D27))</f>
        <v/>
      </c>
      <c r="H13" s="29" t="inlineStr">
        <is>
          <t>V</t>
        </is>
      </c>
      <c r="I13" s="4" t="n"/>
    </row>
    <row r="14" ht="22" customHeight="1">
      <c r="A14" s="4" t="n"/>
      <c r="B14" s="4" t="n"/>
      <c r="C14" s="4" t="n"/>
      <c r="D14" s="4" t="n"/>
      <c r="E14" s="4" t="n"/>
      <c r="F14" s="9" t="inlineStr">
        <is>
          <t>Avvik</t>
        </is>
      </c>
      <c r="G14" s="32">
        <f>IF(OR(B10="",G13=""),"",B10-G13)</f>
        <v/>
      </c>
      <c r="H14" s="29" t="inlineStr">
        <is>
          <t>V</t>
        </is>
      </c>
      <c r="I14" s="4" t="n"/>
    </row>
    <row r="15" ht="22" customHeight="1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</row>
    <row r="16" ht="28" customHeight="1">
      <c r="A16" s="33" t="inlineStr">
        <is>
          <t>Motstandstabell</t>
        </is>
      </c>
      <c r="B16" s="33" t="n"/>
      <c r="C16" s="33" t="n"/>
      <c r="D16" s="33" t="n"/>
      <c r="E16" s="33" t="n"/>
      <c r="F16" s="33" t="n"/>
      <c r="G16" s="33" t="n"/>
      <c r="H16" s="33" t="n"/>
      <c r="I16" s="33" t="n"/>
    </row>
    <row r="17" ht="22" customHeight="1">
      <c r="A17" s="7" t="inlineStr">
        <is>
          <t>Nr.</t>
        </is>
      </c>
      <c r="B17" s="7" t="inlineStr">
        <is>
          <t>Resistans R i Ω</t>
        </is>
      </c>
      <c r="C17" s="7" t="inlineStr">
        <is>
          <t>Strøm I i A</t>
        </is>
      </c>
      <c r="D17" s="7" t="inlineStr">
        <is>
          <t>Spenningsfall U i V</t>
        </is>
      </c>
      <c r="E17" s="4" t="n"/>
      <c r="F17" s="4" t="n"/>
      <c r="G17" s="4" t="n"/>
      <c r="H17" s="4" t="n"/>
      <c r="I17" s="4" t="n"/>
    </row>
    <row r="18" ht="22" customHeight="1">
      <c r="A18" s="34" t="inlineStr">
        <is>
          <t>R1</t>
        </is>
      </c>
      <c r="B18" s="35" t="n">
        <v>100</v>
      </c>
      <c r="C18" s="31">
        <f>IF(OR($G$12="",B18="",B18=0),"",$G$12)</f>
        <v/>
      </c>
      <c r="D18" s="32">
        <f>IF(OR(C18="",B18=""),"",C18*B18)</f>
        <v/>
      </c>
      <c r="E18" s="4" t="n"/>
      <c r="F18" s="4" t="n"/>
      <c r="G18" s="4" t="n"/>
      <c r="H18" s="4" t="n"/>
      <c r="I18" s="4" t="n"/>
    </row>
    <row r="19" ht="22" customHeight="1">
      <c r="A19" s="34" t="inlineStr">
        <is>
          <t>R2</t>
        </is>
      </c>
      <c r="B19" s="35" t="n">
        <v>200</v>
      </c>
      <c r="C19" s="31">
        <f>IF(OR($G$12="",B19="",B19=0),"",$G$12)</f>
        <v/>
      </c>
      <c r="D19" s="32">
        <f>IF(OR(C19="",B19=""),"",C19*B19)</f>
        <v/>
      </c>
      <c r="E19" s="4" t="n"/>
      <c r="F19" s="4" t="n"/>
      <c r="G19" s="4" t="n"/>
      <c r="H19" s="4" t="n"/>
      <c r="I19" s="4" t="n"/>
    </row>
    <row r="20" ht="22" customHeight="1">
      <c r="A20" s="34" t="inlineStr">
        <is>
          <t>R3</t>
        </is>
      </c>
      <c r="B20" s="35" t="n">
        <v>300</v>
      </c>
      <c r="C20" s="31">
        <f>IF(OR($G$12="",B20="",B20=0),"",$G$12)</f>
        <v/>
      </c>
      <c r="D20" s="32">
        <f>IF(OR(C20="",B20=""),"",C20*B20)</f>
        <v/>
      </c>
      <c r="E20" s="4" t="n"/>
      <c r="F20" s="4" t="n"/>
      <c r="G20" s="4" t="n"/>
      <c r="H20" s="4" t="n"/>
      <c r="I20" s="4" t="n"/>
    </row>
    <row r="21" ht="22" customHeight="1">
      <c r="A21" s="34" t="inlineStr">
        <is>
          <t>R4</t>
        </is>
      </c>
      <c r="B21" s="35" t="n"/>
      <c r="C21" s="31">
        <f>IF(OR($G$12="",B21="",B21=0),"",$G$12)</f>
        <v/>
      </c>
      <c r="D21" s="32">
        <f>IF(OR(C21="",B21=""),"",C21*B21)</f>
        <v/>
      </c>
      <c r="E21" s="4" t="n"/>
      <c r="F21" s="4" t="n"/>
      <c r="G21" s="4" t="n"/>
      <c r="H21" s="4" t="n"/>
      <c r="I21" s="4" t="n"/>
    </row>
    <row r="22" ht="22" customHeight="1">
      <c r="A22" s="34" t="inlineStr">
        <is>
          <t>R5</t>
        </is>
      </c>
      <c r="B22" s="35" t="n"/>
      <c r="C22" s="31">
        <f>IF(OR($G$12="",B22="",B22=0),"",$G$12)</f>
        <v/>
      </c>
      <c r="D22" s="32">
        <f>IF(OR(C22="",B22=""),"",C22*B22)</f>
        <v/>
      </c>
      <c r="E22" s="4" t="n"/>
      <c r="F22" s="4" t="n"/>
      <c r="G22" s="4" t="n"/>
      <c r="H22" s="4" t="n"/>
      <c r="I22" s="4" t="n"/>
    </row>
    <row r="23" ht="22" customHeight="1">
      <c r="A23" s="34" t="inlineStr">
        <is>
          <t>R6</t>
        </is>
      </c>
      <c r="B23" s="35" t="n"/>
      <c r="C23" s="31">
        <f>IF(OR($G$12="",B23="",B23=0),"",$G$12)</f>
        <v/>
      </c>
      <c r="D23" s="32">
        <f>IF(OR(C23="",B23=""),"",C23*B23)</f>
        <v/>
      </c>
      <c r="E23" s="4" t="n"/>
      <c r="F23" s="4" t="n"/>
      <c r="G23" s="4" t="n"/>
      <c r="H23" s="4" t="n"/>
      <c r="I23" s="4" t="n"/>
    </row>
    <row r="24" ht="22" customHeight="1">
      <c r="A24" s="34" t="inlineStr">
        <is>
          <t>R7</t>
        </is>
      </c>
      <c r="B24" s="35" t="n"/>
      <c r="C24" s="31">
        <f>IF(OR($G$12="",B24="",B24=0),"",$G$12)</f>
        <v/>
      </c>
      <c r="D24" s="32">
        <f>IF(OR(C24="",B24=""),"",C24*B24)</f>
        <v/>
      </c>
      <c r="E24" s="4" t="n"/>
      <c r="F24" s="4" t="n"/>
      <c r="G24" s="4" t="n"/>
      <c r="H24" s="4" t="n"/>
      <c r="I24" s="4" t="n"/>
    </row>
    <row r="25" ht="22" customHeight="1">
      <c r="A25" s="34" t="inlineStr">
        <is>
          <t>R8</t>
        </is>
      </c>
      <c r="B25" s="35" t="n"/>
      <c r="C25" s="31">
        <f>IF(OR($G$12="",B25="",B25=0),"",$G$12)</f>
        <v/>
      </c>
      <c r="D25" s="32">
        <f>IF(OR(C25="",B25=""),"",C25*B25)</f>
        <v/>
      </c>
      <c r="E25" s="4" t="n"/>
      <c r="F25" s="4" t="n"/>
      <c r="G25" s="4" t="n"/>
      <c r="H25" s="4" t="n"/>
      <c r="I25" s="4" t="n"/>
    </row>
    <row r="26" ht="22" customHeight="1">
      <c r="A26" s="34" t="inlineStr">
        <is>
          <t>R9</t>
        </is>
      </c>
      <c r="B26" s="35" t="n"/>
      <c r="C26" s="31">
        <f>IF(OR($G$12="",B26="",B26=0),"",$G$12)</f>
        <v/>
      </c>
      <c r="D26" s="32">
        <f>IF(OR(C26="",B26=""),"",C26*B26)</f>
        <v/>
      </c>
      <c r="E26" s="4" t="n"/>
      <c r="F26" s="4" t="n"/>
      <c r="G26" s="4" t="n"/>
      <c r="H26" s="4" t="n"/>
      <c r="I26" s="4" t="n"/>
    </row>
    <row r="27" ht="22" customHeight="1">
      <c r="A27" s="34" t="inlineStr">
        <is>
          <t>R10</t>
        </is>
      </c>
      <c r="B27" s="35" t="n"/>
      <c r="C27" s="31">
        <f>IF(OR($G$12="",B27="",B27=0),"",$G$12)</f>
        <v/>
      </c>
      <c r="D27" s="32">
        <f>IF(OR(C27="",B27=""),"",C27*B27)</f>
        <v/>
      </c>
      <c r="E27" s="4" t="n"/>
      <c r="F27" s="4" t="n"/>
      <c r="G27" s="4" t="n"/>
      <c r="H27" s="4" t="n"/>
      <c r="I27" s="4" t="n"/>
    </row>
    <row r="28" ht="22" customHeight="1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</row>
    <row r="29" ht="75" customHeight="1">
      <c r="A29" s="22" t="inlineStr">
        <is>
          <t>Formel:
Rt = sum av alle utfylte resistansverdier
I = U / Rt
Un = I · Rn
Kontrollsum = U1 + U2 + ... + U10</t>
        </is>
      </c>
      <c r="B29" s="22" t="n"/>
      <c r="C29" s="22" t="n"/>
      <c r="D29" s="22" t="n"/>
      <c r="E29" s="22" t="n"/>
      <c r="F29" s="22" t="n"/>
      <c r="G29" s="22" t="n"/>
      <c r="H29" s="22" t="n"/>
      <c r="I29" s="22" t="n"/>
    </row>
    <row r="30" ht="75" customHeight="1">
      <c r="A30" s="22" t="n"/>
      <c r="B30" s="22" t="n"/>
      <c r="C30" s="22" t="n"/>
      <c r="D30" s="22" t="n"/>
      <c r="E30" s="22" t="n"/>
      <c r="F30" s="22" t="n"/>
      <c r="G30" s="22" t="n"/>
      <c r="H30" s="22" t="n"/>
      <c r="I30" s="22" t="n"/>
    </row>
    <row r="31" ht="22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</row>
    <row r="32" ht="63" customHeight="1">
      <c r="A32" s="13" t="inlineStr">
        <is>
          <t>Husk:
I serie er strømmen lik gjennom alle motstandene. Spenningen fordeler seg over motstandene, og summen av spenningsfallene blir lik kildespenningen.</t>
        </is>
      </c>
      <c r="B32" s="13" t="n"/>
      <c r="C32" s="13" t="n"/>
      <c r="D32" s="13" t="n"/>
      <c r="E32" s="13" t="n"/>
      <c r="F32" s="13" t="n"/>
      <c r="G32" s="13" t="n"/>
      <c r="H32" s="13" t="n"/>
      <c r="I32" s="13" t="n"/>
    </row>
    <row r="33" ht="63" customHeight="1">
      <c r="A33" s="13" t="n"/>
      <c r="B33" s="13" t="n"/>
      <c r="C33" s="13" t="n"/>
      <c r="D33" s="13" t="n"/>
      <c r="E33" s="13" t="n"/>
      <c r="F33" s="13" t="n"/>
      <c r="G33" s="13" t="n"/>
      <c r="H33" s="13" t="n"/>
      <c r="I33" s="13" t="n"/>
    </row>
    <row r="34" ht="22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 ht="22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  <row r="36" ht="22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</row>
    <row r="37" ht="22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</row>
    <row r="38" ht="22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</row>
    <row r="39" ht="22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</row>
    <row r="40" ht="22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</row>
    <row r="41" ht="22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</row>
    <row r="42" ht="22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</row>
    <row r="43" ht="22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</row>
    <row r="44" ht="22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</row>
    <row r="45" ht="22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</row>
    <row r="46" ht="22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</row>
    <row r="47" ht="22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</row>
    <row r="48" ht="22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</row>
    <row r="49" ht="22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</row>
    <row r="50" ht="22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</row>
    <row r="51" ht="22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</row>
    <row r="52" ht="22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</row>
    <row r="53" ht="22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</row>
    <row r="54" ht="22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</row>
    <row r="55" ht="22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</row>
    <row r="56" ht="22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</row>
    <row r="57" ht="22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</row>
    <row r="58" ht="22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</row>
    <row r="59" ht="22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</row>
    <row r="60" ht="22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</row>
    <row r="61" ht="22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</row>
    <row r="62" ht="22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</row>
    <row r="63" ht="22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</row>
    <row r="64" ht="22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</row>
    <row r="65" ht="22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</row>
    <row r="66" ht="22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</row>
    <row r="67" ht="22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</row>
    <row r="68" ht="22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</row>
    <row r="69" ht="22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</row>
    <row r="70" ht="22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</row>
    <row r="71" ht="22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</row>
    <row r="72" ht="22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</row>
    <row r="73" ht="22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</row>
    <row r="74" ht="22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</row>
    <row r="75" ht="22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</row>
    <row r="76" ht="22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</row>
    <row r="77" ht="22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</row>
    <row r="78" ht="22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</row>
    <row r="79" ht="22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</row>
    <row r="80" ht="22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</row>
    <row r="81" ht="22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</row>
    <row r="82" ht="22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</row>
    <row r="83" ht="22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</row>
    <row r="84" ht="22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</row>
    <row r="85" ht="22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</row>
    <row r="86" ht="22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</row>
    <row r="87" ht="22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</row>
    <row r="88" ht="22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</row>
    <row r="89" ht="22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</row>
    <row r="90" ht="22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</row>
  </sheetData>
  <mergeCells count="9">
    <mergeCell ref="A2:I3"/>
    <mergeCell ref="A9:D9"/>
    <mergeCell ref="A29:I30"/>
    <mergeCell ref="F9:I9"/>
    <mergeCell ref="A6:I7"/>
    <mergeCell ref="A32:I33"/>
    <mergeCell ref="A1:I1"/>
    <mergeCell ref="A4:I4"/>
    <mergeCell ref="A16:I16"/>
  </mergeCells>
  <pageMargins left="0.75" right="0.75" top="1" bottom="1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I9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11" customWidth="1" min="3" max="3"/>
    <col width="14" customWidth="1" min="4" max="4"/>
    <col width="4" customWidth="1" min="5" max="5"/>
    <col width="24" customWidth="1" min="6" max="6"/>
    <col width="16" customWidth="1" min="7" max="7"/>
    <col width="10" customWidth="1" min="8" max="8"/>
    <col width="18" customWidth="1" min="9" max="9"/>
  </cols>
  <sheetData>
    <row r="1" ht="34" customHeight="1">
      <c r="A1" s="1" t="inlineStr">
        <is>
          <t>∿ Eltask.no | Parallellkobling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30" customHeight="1">
      <c r="A2" s="2" t="inlineStr">
        <is>
          <t>Fyll inn resistansverdier for parallelle greiner. Tomme rader og 0-verdier ignoreres.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30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30" customHeight="1">
      <c r="A4" s="3" t="inlineStr">
        <is>
          <t>Skriv bare i gule felt. Lyse blå/grønne felt er beregnede svarfelt.</t>
        </is>
      </c>
      <c r="B4" s="3" t="n"/>
      <c r="C4" s="3" t="n"/>
      <c r="D4" s="3" t="n"/>
      <c r="E4" s="3" t="n"/>
      <c r="F4" s="3" t="n"/>
      <c r="G4" s="3" t="n"/>
      <c r="H4" s="3" t="n"/>
      <c r="I4" s="3" t="n"/>
    </row>
    <row r="5" ht="22" customHeight="1">
      <c r="A5" s="4" t="n"/>
      <c r="B5" s="4" t="n"/>
      <c r="C5" s="4" t="n"/>
      <c r="D5" s="4" t="n"/>
      <c r="E5" s="4" t="n"/>
      <c r="F5" s="4" t="n"/>
      <c r="G5" s="4" t="n"/>
      <c r="H5" s="4" t="n"/>
      <c r="I5" s="4" t="n"/>
    </row>
    <row r="6" ht="51" customHeight="1">
      <c r="A6" s="2" t="inlineStr">
        <is>
          <t>Legg til grein: fyll inn resistans i neste gule rad.
Fjern grein: slett resistansen i raden.</t>
        </is>
      </c>
      <c r="B6" s="2" t="n"/>
      <c r="C6" s="2" t="n"/>
      <c r="D6" s="2" t="n"/>
      <c r="E6" s="2" t="n"/>
      <c r="F6" s="2" t="n"/>
      <c r="G6" s="2" t="n"/>
      <c r="H6" s="2" t="n"/>
      <c r="I6" s="2" t="n"/>
    </row>
    <row r="7" ht="51" customHeight="1">
      <c r="A7" s="2" t="n"/>
      <c r="B7" s="2" t="n"/>
      <c r="C7" s="2" t="n"/>
      <c r="D7" s="2" t="n"/>
      <c r="E7" s="2" t="n"/>
      <c r="F7" s="2" t="n"/>
      <c r="G7" s="2" t="n"/>
      <c r="H7" s="2" t="n"/>
      <c r="I7" s="2" t="n"/>
    </row>
    <row r="8" ht="22" customHeight="1">
      <c r="A8" s="4" t="n"/>
      <c r="B8" s="4" t="n"/>
      <c r="C8" s="4" t="n"/>
      <c r="D8" s="4" t="n"/>
      <c r="E8" s="4" t="n"/>
      <c r="F8" s="4" t="n"/>
      <c r="G8" s="4" t="n"/>
      <c r="H8" s="4" t="n"/>
      <c r="I8" s="4" t="n"/>
    </row>
    <row r="9" ht="24" customHeight="1">
      <c r="A9" s="14" t="inlineStr">
        <is>
          <t>Gitt</t>
        </is>
      </c>
      <c r="B9" s="14" t="n"/>
      <c r="C9" s="14" t="n"/>
      <c r="D9" s="14" t="n"/>
      <c r="E9" s="4" t="n"/>
      <c r="F9" s="7" t="inlineStr">
        <is>
          <t>Svar</t>
        </is>
      </c>
      <c r="G9" s="7" t="n"/>
      <c r="H9" s="7" t="n"/>
      <c r="I9" s="7" t="n"/>
    </row>
    <row r="10" ht="22" customHeight="1">
      <c r="A10" s="11" t="inlineStr">
        <is>
          <t>Kildespenning U</t>
        </is>
      </c>
      <c r="B10" s="27" t="n">
        <v>12</v>
      </c>
      <c r="C10" s="16" t="inlineStr">
        <is>
          <t>V</t>
        </is>
      </c>
      <c r="D10" s="4" t="n"/>
      <c r="E10" s="4" t="n"/>
      <c r="F10" s="9" t="inlineStr">
        <is>
          <t>Antall aktive greiner</t>
        </is>
      </c>
      <c r="G10" s="28">
        <f>COUNTIF(B18:B27,"&gt;0")</f>
        <v/>
      </c>
      <c r="H10" s="29" t="inlineStr">
        <is>
          <t>stk</t>
        </is>
      </c>
      <c r="I10" s="4" t="n"/>
    </row>
    <row r="11" ht="22" customHeight="1">
      <c r="A11" s="4" t="n"/>
      <c r="B11" s="4" t="n"/>
      <c r="C11" s="4" t="n"/>
      <c r="D11" s="4" t="n"/>
      <c r="E11" s="4" t="n"/>
      <c r="F11" s="9" t="inlineStr">
        <is>
          <t>Total strøm It</t>
        </is>
      </c>
      <c r="G11" s="31">
        <f>IF(COUNT(D18:D27)=0,"",SUM(D18:D27))</f>
        <v/>
      </c>
      <c r="H11" s="29" t="inlineStr">
        <is>
          <t>A</t>
        </is>
      </c>
      <c r="I11" s="4" t="n"/>
    </row>
    <row r="12" ht="22" customHeight="1">
      <c r="A12" s="4" t="n"/>
      <c r="B12" s="4" t="n"/>
      <c r="C12" s="4" t="n"/>
      <c r="D12" s="4" t="n"/>
      <c r="E12" s="4" t="n"/>
      <c r="F12" s="9" t="inlineStr">
        <is>
          <t>Total resistans Rt</t>
        </is>
      </c>
      <c r="G12" s="30">
        <f>IF(OR(B10="",G11="",G11=0),"",B10/G11)</f>
        <v/>
      </c>
      <c r="H12" s="29" t="inlineStr">
        <is>
          <t>Ω</t>
        </is>
      </c>
      <c r="I12" s="4" t="n"/>
    </row>
    <row r="13" ht="22" customHeight="1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</row>
    <row r="14" ht="22" customHeight="1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</row>
    <row r="15" ht="22" customHeight="1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</row>
    <row r="16" ht="28" customHeight="1">
      <c r="A16" s="33" t="inlineStr">
        <is>
          <t>Greintabell</t>
        </is>
      </c>
      <c r="B16" s="33" t="n"/>
      <c r="C16" s="33" t="n"/>
      <c r="D16" s="33" t="n"/>
      <c r="E16" s="33" t="n"/>
      <c r="F16" s="33" t="n"/>
      <c r="G16" s="33" t="n"/>
      <c r="H16" s="33" t="n"/>
      <c r="I16" s="33" t="n"/>
    </row>
    <row r="17" ht="22" customHeight="1">
      <c r="A17" s="7" t="inlineStr">
        <is>
          <t>Grein</t>
        </is>
      </c>
      <c r="B17" s="7" t="inlineStr">
        <is>
          <t>Resistans R i Ω</t>
        </is>
      </c>
      <c r="C17" s="7" t="inlineStr">
        <is>
          <t>Spenning U i V</t>
        </is>
      </c>
      <c r="D17" s="7" t="inlineStr">
        <is>
          <t>Greinstrøm I i A</t>
        </is>
      </c>
      <c r="E17" s="4" t="n"/>
      <c r="F17" s="4" t="n"/>
      <c r="G17" s="4" t="n"/>
      <c r="H17" s="4" t="n"/>
      <c r="I17" s="4" t="n"/>
    </row>
    <row r="18" ht="22" customHeight="1">
      <c r="A18" s="34" t="inlineStr">
        <is>
          <t>R1</t>
        </is>
      </c>
      <c r="B18" s="35" t="n">
        <v>100</v>
      </c>
      <c r="C18" s="32">
        <f>IF(OR($B$10="",B18="",B18=0),"",$B$10)</f>
        <v/>
      </c>
      <c r="D18" s="31">
        <f>IF(OR($B$10="",B18="",B18=0),"",$B$10/B18)</f>
        <v/>
      </c>
      <c r="E18" s="4" t="n"/>
      <c r="F18" s="4" t="n"/>
      <c r="G18" s="4" t="n"/>
      <c r="H18" s="4" t="n"/>
      <c r="I18" s="4" t="n"/>
    </row>
    <row r="19" ht="22" customHeight="1">
      <c r="A19" s="34" t="inlineStr">
        <is>
          <t>R2</t>
        </is>
      </c>
      <c r="B19" s="35" t="n">
        <v>200</v>
      </c>
      <c r="C19" s="32">
        <f>IF(OR($B$10="",B19="",B19=0),"",$B$10)</f>
        <v/>
      </c>
      <c r="D19" s="31">
        <f>IF(OR($B$10="",B19="",B19=0),"",$B$10/B19)</f>
        <v/>
      </c>
      <c r="E19" s="4" t="n"/>
      <c r="F19" s="4" t="n"/>
      <c r="G19" s="4" t="n"/>
      <c r="H19" s="4" t="n"/>
      <c r="I19" s="4" t="n"/>
    </row>
    <row r="20" ht="22" customHeight="1">
      <c r="A20" s="34" t="inlineStr">
        <is>
          <t>R3</t>
        </is>
      </c>
      <c r="B20" s="35" t="n">
        <v>300</v>
      </c>
      <c r="C20" s="32">
        <f>IF(OR($B$10="",B20="",B20=0),"",$B$10)</f>
        <v/>
      </c>
      <c r="D20" s="31">
        <f>IF(OR($B$10="",B20="",B20=0),"",$B$10/B20)</f>
        <v/>
      </c>
      <c r="E20" s="4" t="n"/>
      <c r="F20" s="4" t="n"/>
      <c r="G20" s="4" t="n"/>
      <c r="H20" s="4" t="n"/>
      <c r="I20" s="4" t="n"/>
    </row>
    <row r="21" ht="22" customHeight="1">
      <c r="A21" s="34" t="inlineStr">
        <is>
          <t>R4</t>
        </is>
      </c>
      <c r="B21" s="35" t="n"/>
      <c r="C21" s="32">
        <f>IF(OR($B$10="",B21="",B21=0),"",$B$10)</f>
        <v/>
      </c>
      <c r="D21" s="31">
        <f>IF(OR($B$10="",B21="",B21=0),"",$B$10/B21)</f>
        <v/>
      </c>
      <c r="E21" s="4" t="n"/>
      <c r="F21" s="4" t="n"/>
      <c r="G21" s="4" t="n"/>
      <c r="H21" s="4" t="n"/>
      <c r="I21" s="4" t="n"/>
    </row>
    <row r="22" ht="22" customHeight="1">
      <c r="A22" s="34" t="inlineStr">
        <is>
          <t>R5</t>
        </is>
      </c>
      <c r="B22" s="35" t="n"/>
      <c r="C22" s="32">
        <f>IF(OR($B$10="",B22="",B22=0),"",$B$10)</f>
        <v/>
      </c>
      <c r="D22" s="31">
        <f>IF(OR($B$10="",B22="",B22=0),"",$B$10/B22)</f>
        <v/>
      </c>
      <c r="E22" s="4" t="n"/>
      <c r="F22" s="4" t="n"/>
      <c r="G22" s="4" t="n"/>
      <c r="H22" s="4" t="n"/>
      <c r="I22" s="4" t="n"/>
    </row>
    <row r="23" ht="22" customHeight="1">
      <c r="A23" s="34" t="inlineStr">
        <is>
          <t>R6</t>
        </is>
      </c>
      <c r="B23" s="35" t="n"/>
      <c r="C23" s="32">
        <f>IF(OR($B$10="",B23="",B23=0),"",$B$10)</f>
        <v/>
      </c>
      <c r="D23" s="31">
        <f>IF(OR($B$10="",B23="",B23=0),"",$B$10/B23)</f>
        <v/>
      </c>
      <c r="E23" s="4" t="n"/>
      <c r="F23" s="4" t="n"/>
      <c r="G23" s="4" t="n"/>
      <c r="H23" s="4" t="n"/>
      <c r="I23" s="4" t="n"/>
    </row>
    <row r="24" ht="22" customHeight="1">
      <c r="A24" s="34" t="inlineStr">
        <is>
          <t>R7</t>
        </is>
      </c>
      <c r="B24" s="35" t="n"/>
      <c r="C24" s="32">
        <f>IF(OR($B$10="",B24="",B24=0),"",$B$10)</f>
        <v/>
      </c>
      <c r="D24" s="31">
        <f>IF(OR($B$10="",B24="",B24=0),"",$B$10/B24)</f>
        <v/>
      </c>
      <c r="E24" s="4" t="n"/>
      <c r="F24" s="4" t="n"/>
      <c r="G24" s="4" t="n"/>
      <c r="H24" s="4" t="n"/>
      <c r="I24" s="4" t="n"/>
    </row>
    <row r="25" ht="22" customHeight="1">
      <c r="A25" s="34" t="inlineStr">
        <is>
          <t>R8</t>
        </is>
      </c>
      <c r="B25" s="35" t="n"/>
      <c r="C25" s="32">
        <f>IF(OR($B$10="",B25="",B25=0),"",$B$10)</f>
        <v/>
      </c>
      <c r="D25" s="31">
        <f>IF(OR($B$10="",B25="",B25=0),"",$B$10/B25)</f>
        <v/>
      </c>
      <c r="E25" s="4" t="n"/>
      <c r="F25" s="4" t="n"/>
      <c r="G25" s="4" t="n"/>
      <c r="H25" s="4" t="n"/>
      <c r="I25" s="4" t="n"/>
    </row>
    <row r="26" ht="22" customHeight="1">
      <c r="A26" s="34" t="inlineStr">
        <is>
          <t>R9</t>
        </is>
      </c>
      <c r="B26" s="35" t="n"/>
      <c r="C26" s="32">
        <f>IF(OR($B$10="",B26="",B26=0),"",$B$10)</f>
        <v/>
      </c>
      <c r="D26" s="31">
        <f>IF(OR($B$10="",B26="",B26=0),"",$B$10/B26)</f>
        <v/>
      </c>
      <c r="E26" s="4" t="n"/>
      <c r="F26" s="4" t="n"/>
      <c r="G26" s="4" t="n"/>
      <c r="H26" s="4" t="n"/>
      <c r="I26" s="4" t="n"/>
    </row>
    <row r="27" ht="22" customHeight="1">
      <c r="A27" s="34" t="inlineStr">
        <is>
          <t>R10</t>
        </is>
      </c>
      <c r="B27" s="35" t="n"/>
      <c r="C27" s="32">
        <f>IF(OR($B$10="",B27="",B27=0),"",$B$10)</f>
        <v/>
      </c>
      <c r="D27" s="31">
        <f>IF(OR($B$10="",B27="",B27=0),"",$B$10/B27)</f>
        <v/>
      </c>
      <c r="E27" s="4" t="n"/>
      <c r="F27" s="4" t="n"/>
      <c r="G27" s="4" t="n"/>
      <c r="H27" s="4" t="n"/>
      <c r="I27" s="4" t="n"/>
    </row>
    <row r="28" ht="22" customHeight="1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</row>
    <row r="29" ht="63" customHeight="1">
      <c r="A29" s="22" t="inlineStr">
        <is>
          <t>Formel:
In = U / Rn for utfylte rader
It = I1 + I2 + ... + I10
Rt = U / It</t>
        </is>
      </c>
      <c r="B29" s="22" t="n"/>
      <c r="C29" s="22" t="n"/>
      <c r="D29" s="22" t="n"/>
      <c r="E29" s="22" t="n"/>
      <c r="F29" s="22" t="n"/>
      <c r="G29" s="22" t="n"/>
      <c r="H29" s="22" t="n"/>
      <c r="I29" s="22" t="n"/>
    </row>
    <row r="30" ht="63" customHeight="1">
      <c r="A30" s="22" t="n"/>
      <c r="B30" s="22" t="n"/>
      <c r="C30" s="22" t="n"/>
      <c r="D30" s="22" t="n"/>
      <c r="E30" s="22" t="n"/>
      <c r="F30" s="22" t="n"/>
      <c r="G30" s="22" t="n"/>
      <c r="H30" s="22" t="n"/>
      <c r="I30" s="22" t="n"/>
    </row>
    <row r="31" ht="22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</row>
    <row r="32" ht="63" customHeight="1">
      <c r="A32" s="13" t="inlineStr">
        <is>
          <t>Husk:
I parallell er spenningen lik over alle greiner. Strømmen deler seg, og lavere resistans gir større greinstrøm.</t>
        </is>
      </c>
      <c r="B32" s="13" t="n"/>
      <c r="C32" s="13" t="n"/>
      <c r="D32" s="13" t="n"/>
      <c r="E32" s="13" t="n"/>
      <c r="F32" s="13" t="n"/>
      <c r="G32" s="13" t="n"/>
      <c r="H32" s="13" t="n"/>
      <c r="I32" s="13" t="n"/>
    </row>
    <row r="33" ht="63" customHeight="1">
      <c r="A33" s="13" t="n"/>
      <c r="B33" s="13" t="n"/>
      <c r="C33" s="13" t="n"/>
      <c r="D33" s="13" t="n"/>
      <c r="E33" s="13" t="n"/>
      <c r="F33" s="13" t="n"/>
      <c r="G33" s="13" t="n"/>
      <c r="H33" s="13" t="n"/>
      <c r="I33" s="13" t="n"/>
    </row>
    <row r="34" ht="22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 ht="22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  <row r="36" ht="22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</row>
    <row r="37" ht="22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</row>
    <row r="38" ht="22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</row>
    <row r="39" ht="22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</row>
    <row r="40" ht="22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</row>
    <row r="41" ht="22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</row>
    <row r="42" ht="22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</row>
    <row r="43" ht="22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</row>
    <row r="44" ht="22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</row>
    <row r="45" ht="22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</row>
    <row r="46" ht="22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</row>
    <row r="47" ht="22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</row>
    <row r="48" ht="22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</row>
    <row r="49" ht="22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</row>
    <row r="50" ht="22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</row>
    <row r="51" ht="22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</row>
    <row r="52" ht="22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</row>
    <row r="53" ht="22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</row>
    <row r="54" ht="22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</row>
    <row r="55" ht="22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</row>
    <row r="56" ht="22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</row>
    <row r="57" ht="22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</row>
    <row r="58" ht="22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</row>
    <row r="59" ht="22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</row>
    <row r="60" ht="22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</row>
    <row r="61" ht="22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</row>
    <row r="62" ht="22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</row>
    <row r="63" ht="22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</row>
    <row r="64" ht="22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</row>
    <row r="65" ht="22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</row>
    <row r="66" ht="22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</row>
    <row r="67" ht="22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</row>
    <row r="68" ht="22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</row>
    <row r="69" ht="22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</row>
    <row r="70" ht="22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</row>
    <row r="71" ht="22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</row>
    <row r="72" ht="22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</row>
    <row r="73" ht="22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</row>
    <row r="74" ht="22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</row>
    <row r="75" ht="22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</row>
    <row r="76" ht="22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</row>
    <row r="77" ht="22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</row>
    <row r="78" ht="22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</row>
    <row r="79" ht="22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</row>
    <row r="80" ht="22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</row>
    <row r="81" ht="22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</row>
    <row r="82" ht="22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</row>
    <row r="83" ht="22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</row>
    <row r="84" ht="22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</row>
    <row r="85" ht="22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</row>
    <row r="86" ht="22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</row>
    <row r="87" ht="22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</row>
    <row r="88" ht="22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</row>
    <row r="89" ht="22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</row>
    <row r="90" ht="22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</row>
  </sheetData>
  <mergeCells count="9">
    <mergeCell ref="A2:I3"/>
    <mergeCell ref="A9:D9"/>
    <mergeCell ref="A29:I30"/>
    <mergeCell ref="F9:I9"/>
    <mergeCell ref="A6:I7"/>
    <mergeCell ref="A32:I33"/>
    <mergeCell ref="A1:I1"/>
    <mergeCell ref="A4:I4"/>
    <mergeCell ref="A16:I16"/>
  </mergeCells>
  <pageMargins left="0.75" right="0.75" top="1" bottom="1" header="0.5" footer="0.5"/>
  <pageSetup orientation="landscape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I9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11" customWidth="1" min="3" max="3"/>
    <col width="14" customWidth="1" min="4" max="4"/>
    <col width="4" customWidth="1" min="5" max="5"/>
    <col width="24" customWidth="1" min="6" max="6"/>
    <col width="16" customWidth="1" min="7" max="7"/>
    <col width="10" customWidth="1" min="8" max="8"/>
    <col width="18" customWidth="1" min="9" max="9"/>
  </cols>
  <sheetData>
    <row r="1" ht="34" customHeight="1">
      <c r="A1" s="1" t="inlineStr">
        <is>
          <t>∿ Eltask.no | Spenningsfall i seriekrets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30" customHeight="1">
      <c r="A2" s="2" t="inlineStr">
        <is>
          <t>Bruk opptil 10 motstander og kontroller at summen av spenningsfallene blir lik kildespenningen.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30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30" customHeight="1">
      <c r="A4" s="3" t="inlineStr">
        <is>
          <t>Skriv bare i gule felt. Lyse blå/grønne felt er beregnede svarfelt.</t>
        </is>
      </c>
      <c r="B4" s="3" t="n"/>
      <c r="C4" s="3" t="n"/>
      <c r="D4" s="3" t="n"/>
      <c r="E4" s="3" t="n"/>
      <c r="F4" s="3" t="n"/>
      <c r="G4" s="3" t="n"/>
      <c r="H4" s="3" t="n"/>
      <c r="I4" s="3" t="n"/>
    </row>
    <row r="5" ht="22" customHeight="1">
      <c r="A5" s="4" t="n"/>
      <c r="B5" s="4" t="n"/>
      <c r="C5" s="4" t="n"/>
      <c r="D5" s="4" t="n"/>
      <c r="E5" s="4" t="n"/>
      <c r="F5" s="4" t="n"/>
      <c r="G5" s="4" t="n"/>
      <c r="H5" s="4" t="n"/>
      <c r="I5" s="4" t="n"/>
    </row>
    <row r="6" ht="51" customHeight="1">
      <c r="A6" s="2" t="inlineStr">
        <is>
          <t>Legg til motstand: fyll inn resistans i neste gule rad.
Fjern motstand: slett resistansen i raden.</t>
        </is>
      </c>
      <c r="B6" s="2" t="n"/>
      <c r="C6" s="2" t="n"/>
      <c r="D6" s="2" t="n"/>
      <c r="E6" s="2" t="n"/>
      <c r="F6" s="2" t="n"/>
      <c r="G6" s="2" t="n"/>
      <c r="H6" s="2" t="n"/>
      <c r="I6" s="2" t="n"/>
    </row>
    <row r="7" ht="51" customHeight="1">
      <c r="A7" s="2" t="n"/>
      <c r="B7" s="2" t="n"/>
      <c r="C7" s="2" t="n"/>
      <c r="D7" s="2" t="n"/>
      <c r="E7" s="2" t="n"/>
      <c r="F7" s="2" t="n"/>
      <c r="G7" s="2" t="n"/>
      <c r="H7" s="2" t="n"/>
      <c r="I7" s="2" t="n"/>
    </row>
    <row r="8" ht="22" customHeight="1">
      <c r="A8" s="4" t="n"/>
      <c r="B8" s="4" t="n"/>
      <c r="C8" s="4" t="n"/>
      <c r="D8" s="4" t="n"/>
      <c r="E8" s="4" t="n"/>
      <c r="F8" s="4" t="n"/>
      <c r="G8" s="4" t="n"/>
      <c r="H8" s="4" t="n"/>
      <c r="I8" s="4" t="n"/>
    </row>
    <row r="9" ht="24" customHeight="1">
      <c r="A9" s="14" t="inlineStr">
        <is>
          <t>Gitt</t>
        </is>
      </c>
      <c r="B9" s="14" t="n"/>
      <c r="C9" s="14" t="n"/>
      <c r="D9" s="14" t="n"/>
      <c r="E9" s="4" t="n"/>
      <c r="F9" s="7" t="inlineStr">
        <is>
          <t>Svar og kontroll</t>
        </is>
      </c>
      <c r="G9" s="7" t="n"/>
      <c r="H9" s="7" t="n"/>
      <c r="I9" s="7" t="n"/>
    </row>
    <row r="10" ht="22" customHeight="1">
      <c r="A10" s="11" t="inlineStr">
        <is>
          <t>Kildespenning U</t>
        </is>
      </c>
      <c r="B10" s="27" t="n">
        <v>12</v>
      </c>
      <c r="C10" s="16" t="inlineStr">
        <is>
          <t>V</t>
        </is>
      </c>
      <c r="D10" s="4" t="n"/>
      <c r="E10" s="4" t="n"/>
      <c r="F10" s="9" t="inlineStr">
        <is>
          <t>Total resistans Rt</t>
        </is>
      </c>
      <c r="G10" s="30">
        <f>IF(COUNTIF(B20:B29,"&gt;0")=0,"",SUM(B20:B29))</f>
        <v/>
      </c>
      <c r="H10" s="29" t="inlineStr">
        <is>
          <t>Ω</t>
        </is>
      </c>
      <c r="I10" s="4" t="n"/>
    </row>
    <row r="11" ht="22" customHeight="1">
      <c r="A11" s="4" t="n"/>
      <c r="B11" s="4" t="n"/>
      <c r="C11" s="4" t="n"/>
      <c r="D11" s="4" t="n"/>
      <c r="E11" s="4" t="n"/>
      <c r="F11" s="9" t="inlineStr">
        <is>
          <t>Strøm I</t>
        </is>
      </c>
      <c r="G11" s="31">
        <f>IF(OR(B10="",G10="",G10=0),"",B10/G10)</f>
        <v/>
      </c>
      <c r="H11" s="29" t="inlineStr">
        <is>
          <t>A</t>
        </is>
      </c>
      <c r="I11" s="4" t="n"/>
    </row>
    <row r="12" ht="22" customHeight="1">
      <c r="A12" s="4" t="n"/>
      <c r="B12" s="4" t="n"/>
      <c r="C12" s="4" t="n"/>
      <c r="D12" s="4" t="n"/>
      <c r="E12" s="4" t="n"/>
      <c r="F12" s="9" t="inlineStr">
        <is>
          <t>Kontrollsum</t>
        </is>
      </c>
      <c r="G12" s="32">
        <f>IF(COUNT(D20:D29)=0,"",SUM(D20:D29))</f>
        <v/>
      </c>
      <c r="H12" s="29" t="inlineStr">
        <is>
          <t>V</t>
        </is>
      </c>
      <c r="I12" s="4" t="n"/>
    </row>
    <row r="13" ht="22" customHeight="1">
      <c r="A13" s="4" t="n"/>
      <c r="B13" s="4" t="n"/>
      <c r="C13" s="4" t="n"/>
      <c r="D13" s="4" t="n"/>
      <c r="E13" s="4" t="n"/>
      <c r="F13" s="9" t="inlineStr">
        <is>
          <t>Avvik</t>
        </is>
      </c>
      <c r="G13" s="32">
        <f>IF(OR(B10="",G12=""),"",B10-G12)</f>
        <v/>
      </c>
      <c r="H13" s="29" t="inlineStr">
        <is>
          <t>V</t>
        </is>
      </c>
      <c r="I13" s="4" t="n"/>
    </row>
    <row r="14" ht="22" customHeight="1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</row>
    <row r="15" ht="34" customHeight="1">
      <c r="A15" s="4" t="n"/>
      <c r="B15" s="4" t="n"/>
      <c r="C15" s="4" t="n"/>
      <c r="D15" s="4" t="n"/>
      <c r="E15" s="4" t="n"/>
      <c r="F15" s="36" t="inlineStr">
        <is>
          <t>Kontroll</t>
        </is>
      </c>
      <c r="G15" s="37">
        <f>IF(COUNT(G13)=0,"",IF(ABS(G13)&lt;0.000001,"OK - summen av spenningsfallene er lik kildespenningen.","Sjekk inndata."))</f>
        <v/>
      </c>
      <c r="H15" s="37" t="n"/>
      <c r="I15" s="37" t="n"/>
    </row>
    <row r="16" ht="34" customHeight="1">
      <c r="A16" s="4" t="n"/>
      <c r="B16" s="4" t="n"/>
      <c r="C16" s="4" t="n"/>
      <c r="D16" s="4" t="n"/>
      <c r="E16" s="4" t="n"/>
      <c r="F16" s="36" t="n"/>
      <c r="G16" s="37" t="n"/>
      <c r="H16" s="37" t="n"/>
      <c r="I16" s="37" t="n"/>
    </row>
    <row r="17" ht="22" customHeight="1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</row>
    <row r="18" ht="28" customHeight="1">
      <c r="A18" s="33" t="inlineStr">
        <is>
          <t>Spenningsfall per motstand</t>
        </is>
      </c>
      <c r="B18" s="33" t="n"/>
      <c r="C18" s="33" t="n"/>
      <c r="D18" s="33" t="n"/>
      <c r="E18" s="33" t="n"/>
      <c r="F18" s="33" t="n"/>
      <c r="G18" s="33" t="n"/>
      <c r="H18" s="33" t="n"/>
      <c r="I18" s="33" t="n"/>
    </row>
    <row r="19" ht="22" customHeight="1">
      <c r="A19" s="7" t="inlineStr">
        <is>
          <t>Nr.</t>
        </is>
      </c>
      <c r="B19" s="7" t="inlineStr">
        <is>
          <t>Resistans R i Ω</t>
        </is>
      </c>
      <c r="C19" s="7" t="inlineStr">
        <is>
          <t>Strøm I i A</t>
        </is>
      </c>
      <c r="D19" s="7" t="inlineStr">
        <is>
          <t>Spenningsfall U i V</t>
        </is>
      </c>
      <c r="E19" s="4" t="n"/>
      <c r="F19" s="4" t="n"/>
      <c r="G19" s="4" t="n"/>
      <c r="H19" s="4" t="n"/>
      <c r="I19" s="4" t="n"/>
    </row>
    <row r="20" ht="22" customHeight="1">
      <c r="A20" s="34" t="inlineStr">
        <is>
          <t>R1</t>
        </is>
      </c>
      <c r="B20" s="35" t="n">
        <v>100</v>
      </c>
      <c r="C20" s="31">
        <f>IF(OR($G$11="",B20="",B20=0),"",$G$11)</f>
        <v/>
      </c>
      <c r="D20" s="32">
        <f>IF(OR(C20="",B20=""),"",C20*B20)</f>
        <v/>
      </c>
      <c r="E20" s="4" t="n"/>
      <c r="F20" s="4" t="n"/>
      <c r="G20" s="4" t="n"/>
      <c r="H20" s="4" t="n"/>
      <c r="I20" s="4" t="n"/>
    </row>
    <row r="21" ht="22" customHeight="1">
      <c r="A21" s="34" t="inlineStr">
        <is>
          <t>R2</t>
        </is>
      </c>
      <c r="B21" s="35" t="n">
        <v>200</v>
      </c>
      <c r="C21" s="31">
        <f>IF(OR($G$11="",B21="",B21=0),"",$G$11)</f>
        <v/>
      </c>
      <c r="D21" s="32">
        <f>IF(OR(C21="",B21=""),"",C21*B21)</f>
        <v/>
      </c>
      <c r="E21" s="4" t="n"/>
      <c r="F21" s="4" t="n"/>
      <c r="G21" s="4" t="n"/>
      <c r="H21" s="4" t="n"/>
      <c r="I21" s="4" t="n"/>
    </row>
    <row r="22" ht="22" customHeight="1">
      <c r="A22" s="34" t="inlineStr">
        <is>
          <t>R3</t>
        </is>
      </c>
      <c r="B22" s="35" t="n">
        <v>300</v>
      </c>
      <c r="C22" s="31">
        <f>IF(OR($G$11="",B22="",B22=0),"",$G$11)</f>
        <v/>
      </c>
      <c r="D22" s="32">
        <f>IF(OR(C22="",B22=""),"",C22*B22)</f>
        <v/>
      </c>
      <c r="E22" s="4" t="n"/>
      <c r="F22" s="4" t="n"/>
      <c r="G22" s="4" t="n"/>
      <c r="H22" s="4" t="n"/>
      <c r="I22" s="4" t="n"/>
    </row>
    <row r="23" ht="22" customHeight="1">
      <c r="A23" s="34" t="inlineStr">
        <is>
          <t>R4</t>
        </is>
      </c>
      <c r="B23" s="35" t="n"/>
      <c r="C23" s="31">
        <f>IF(OR($G$11="",B23="",B23=0),"",$G$11)</f>
        <v/>
      </c>
      <c r="D23" s="32">
        <f>IF(OR(C23="",B23=""),"",C23*B23)</f>
        <v/>
      </c>
      <c r="E23" s="4" t="n"/>
      <c r="F23" s="4" t="n"/>
      <c r="G23" s="4" t="n"/>
      <c r="H23" s="4" t="n"/>
      <c r="I23" s="4" t="n"/>
    </row>
    <row r="24" ht="22" customHeight="1">
      <c r="A24" s="34" t="inlineStr">
        <is>
          <t>R5</t>
        </is>
      </c>
      <c r="B24" s="35" t="n"/>
      <c r="C24" s="31">
        <f>IF(OR($G$11="",B24="",B24=0),"",$G$11)</f>
        <v/>
      </c>
      <c r="D24" s="32">
        <f>IF(OR(C24="",B24=""),"",C24*B24)</f>
        <v/>
      </c>
      <c r="E24" s="4" t="n"/>
      <c r="F24" s="4" t="n"/>
      <c r="G24" s="4" t="n"/>
      <c r="H24" s="4" t="n"/>
      <c r="I24" s="4" t="n"/>
    </row>
    <row r="25" ht="22" customHeight="1">
      <c r="A25" s="34" t="inlineStr">
        <is>
          <t>R6</t>
        </is>
      </c>
      <c r="B25" s="35" t="n"/>
      <c r="C25" s="31">
        <f>IF(OR($G$11="",B25="",B25=0),"",$G$11)</f>
        <v/>
      </c>
      <c r="D25" s="32">
        <f>IF(OR(C25="",B25=""),"",C25*B25)</f>
        <v/>
      </c>
      <c r="E25" s="4" t="n"/>
      <c r="F25" s="4" t="n"/>
      <c r="G25" s="4" t="n"/>
      <c r="H25" s="4" t="n"/>
      <c r="I25" s="4" t="n"/>
    </row>
    <row r="26" ht="22" customHeight="1">
      <c r="A26" s="34" t="inlineStr">
        <is>
          <t>R7</t>
        </is>
      </c>
      <c r="B26" s="35" t="n"/>
      <c r="C26" s="31">
        <f>IF(OR($G$11="",B26="",B26=0),"",$G$11)</f>
        <v/>
      </c>
      <c r="D26" s="32">
        <f>IF(OR(C26="",B26=""),"",C26*B26)</f>
        <v/>
      </c>
      <c r="E26" s="4" t="n"/>
      <c r="F26" s="4" t="n"/>
      <c r="G26" s="4" t="n"/>
      <c r="H26" s="4" t="n"/>
      <c r="I26" s="4" t="n"/>
    </row>
    <row r="27" ht="22" customHeight="1">
      <c r="A27" s="34" t="inlineStr">
        <is>
          <t>R8</t>
        </is>
      </c>
      <c r="B27" s="35" t="n"/>
      <c r="C27" s="31">
        <f>IF(OR($G$11="",B27="",B27=0),"",$G$11)</f>
        <v/>
      </c>
      <c r="D27" s="32">
        <f>IF(OR(C27="",B27=""),"",C27*B27)</f>
        <v/>
      </c>
      <c r="E27" s="4" t="n"/>
      <c r="F27" s="4" t="n"/>
      <c r="G27" s="4" t="n"/>
      <c r="H27" s="4" t="n"/>
      <c r="I27" s="4" t="n"/>
    </row>
    <row r="28" ht="22" customHeight="1">
      <c r="A28" s="34" t="inlineStr">
        <is>
          <t>R9</t>
        </is>
      </c>
      <c r="B28" s="35" t="n"/>
      <c r="C28" s="31">
        <f>IF(OR($G$11="",B28="",B28=0),"",$G$11)</f>
        <v/>
      </c>
      <c r="D28" s="32">
        <f>IF(OR(C28="",B28=""),"",C28*B28)</f>
        <v/>
      </c>
      <c r="E28" s="4" t="n"/>
      <c r="F28" s="4" t="n"/>
      <c r="G28" s="4" t="n"/>
      <c r="H28" s="4" t="n"/>
      <c r="I28" s="4" t="n"/>
    </row>
    <row r="29" ht="22" customHeight="1">
      <c r="A29" s="34" t="inlineStr">
        <is>
          <t>R10</t>
        </is>
      </c>
      <c r="B29" s="35" t="n"/>
      <c r="C29" s="31">
        <f>IF(OR($G$11="",B29="",B29=0),"",$G$11)</f>
        <v/>
      </c>
      <c r="D29" s="32">
        <f>IF(OR(C29="",B29=""),"",C29*B29)</f>
        <v/>
      </c>
      <c r="E29" s="4" t="n"/>
      <c r="F29" s="4" t="n"/>
      <c r="G29" s="4" t="n"/>
      <c r="H29" s="4" t="n"/>
      <c r="I29" s="4" t="n"/>
    </row>
    <row r="30" ht="22" customHeight="1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</row>
    <row r="31" ht="75" customHeight="1">
      <c r="A31" s="22" t="inlineStr">
        <is>
          <t>Formel:
Rt = R1 + R2 + ... + R10
I = U / Rt
Un = I · Rn
Avvik = kildespenning - kontrollsum</t>
        </is>
      </c>
      <c r="B31" s="22" t="n"/>
      <c r="C31" s="22" t="n"/>
      <c r="D31" s="22" t="n"/>
      <c r="E31" s="22" t="n"/>
      <c r="F31" s="22" t="n"/>
      <c r="G31" s="22" t="n"/>
      <c r="H31" s="22" t="n"/>
      <c r="I31" s="22" t="n"/>
    </row>
    <row r="32" ht="75" customHeight="1">
      <c r="A32" s="22" t="n"/>
      <c r="B32" s="22" t="n"/>
      <c r="C32" s="22" t="n"/>
      <c r="D32" s="22" t="n"/>
      <c r="E32" s="22" t="n"/>
      <c r="F32" s="22" t="n"/>
      <c r="G32" s="22" t="n"/>
      <c r="H32" s="22" t="n"/>
      <c r="I32" s="22" t="n"/>
    </row>
    <row r="33" ht="22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</row>
    <row r="34" ht="63" customHeight="1">
      <c r="A34" s="13" t="inlineStr">
        <is>
          <t>Husk:
Kirchhoffs spenningslov: Summen av spenningsfallene i en lukket seriekrets er lik spenningen fra spenningskilden.</t>
        </is>
      </c>
      <c r="B34" s="13" t="n"/>
      <c r="C34" s="13" t="n"/>
      <c r="D34" s="13" t="n"/>
      <c r="E34" s="13" t="n"/>
      <c r="F34" s="13" t="n"/>
      <c r="G34" s="13" t="n"/>
      <c r="H34" s="13" t="n"/>
      <c r="I34" s="13" t="n"/>
    </row>
    <row r="35" ht="63" customHeight="1">
      <c r="A35" s="13" t="n"/>
      <c r="B35" s="13" t="n"/>
      <c r="C35" s="13" t="n"/>
      <c r="D35" s="13" t="n"/>
      <c r="E35" s="13" t="n"/>
      <c r="F35" s="13" t="n"/>
      <c r="G35" s="13" t="n"/>
      <c r="H35" s="13" t="n"/>
      <c r="I35" s="13" t="n"/>
    </row>
    <row r="36" ht="22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</row>
    <row r="37" ht="22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</row>
    <row r="38" ht="22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</row>
    <row r="39" ht="22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</row>
    <row r="40" ht="22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</row>
    <row r="41" ht="22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</row>
    <row r="42" ht="22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</row>
    <row r="43" ht="22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</row>
    <row r="44" ht="22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</row>
    <row r="45" ht="22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</row>
    <row r="46" ht="22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</row>
    <row r="47" ht="22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</row>
    <row r="48" ht="22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</row>
    <row r="49" ht="22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</row>
    <row r="50" ht="22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</row>
    <row r="51" ht="22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</row>
    <row r="52" ht="22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</row>
    <row r="53" ht="22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</row>
    <row r="54" ht="22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</row>
    <row r="55" ht="22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</row>
    <row r="56" ht="22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</row>
    <row r="57" ht="22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</row>
    <row r="58" ht="22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</row>
    <row r="59" ht="22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</row>
    <row r="60" ht="22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</row>
    <row r="61" ht="22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</row>
    <row r="62" ht="22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</row>
    <row r="63" ht="22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</row>
    <row r="64" ht="22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</row>
    <row r="65" ht="22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</row>
    <row r="66" ht="22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</row>
    <row r="67" ht="22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</row>
    <row r="68" ht="22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</row>
    <row r="69" ht="22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</row>
    <row r="70" ht="22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</row>
    <row r="71" ht="22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</row>
    <row r="72" ht="22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</row>
    <row r="73" ht="22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</row>
    <row r="74" ht="22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</row>
    <row r="75" ht="22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</row>
    <row r="76" ht="22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</row>
    <row r="77" ht="22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</row>
    <row r="78" ht="22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</row>
    <row r="79" ht="22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</row>
    <row r="80" ht="22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</row>
    <row r="81" ht="22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</row>
    <row r="82" ht="22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</row>
    <row r="83" ht="22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</row>
    <row r="84" ht="22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</row>
    <row r="85" ht="22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</row>
    <row r="86" ht="22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</row>
    <row r="87" ht="22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</row>
    <row r="88" ht="22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</row>
    <row r="89" ht="22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</row>
    <row r="90" ht="22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</row>
  </sheetData>
  <mergeCells count="10">
    <mergeCell ref="G15:I16"/>
    <mergeCell ref="A2:I3"/>
    <mergeCell ref="A9:D9"/>
    <mergeCell ref="F9:I9"/>
    <mergeCell ref="A31:I32"/>
    <mergeCell ref="A6:I7"/>
    <mergeCell ref="A1:I1"/>
    <mergeCell ref="A18:I18"/>
    <mergeCell ref="A4:I4"/>
    <mergeCell ref="A34:I35"/>
  </mergeCells>
  <pageMargins left="0.75" right="0.75" top="1" bottom="1" header="0.5" footer="0.5"/>
  <pageSetup orientation="landscape"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I9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11" customWidth="1" min="3" max="3"/>
    <col width="14" customWidth="1" min="4" max="4"/>
    <col width="4" customWidth="1" min="5" max="5"/>
    <col width="24" customWidth="1" min="6" max="6"/>
    <col width="16" customWidth="1" min="7" max="7"/>
    <col width="10" customWidth="1" min="8" max="8"/>
    <col width="18" customWidth="1" min="9" max="9"/>
  </cols>
  <sheetData>
    <row r="1" ht="34" customHeight="1">
      <c r="A1" s="1" t="inlineStr">
        <is>
          <t>∿ Eltask.no | Lederresistans og spenningsfall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30" customHeight="1">
      <c r="A2" s="2" t="inlineStr">
        <is>
          <t>Regn ut resistansen i en kabel og spenningsfallet ved gitt strøm.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30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30" customHeight="1">
      <c r="A4" s="3" t="inlineStr">
        <is>
          <t>Skriv bare i gule felt. Lyse blå/grønne felt er beregnede svarfelt.</t>
        </is>
      </c>
      <c r="B4" s="3" t="n"/>
      <c r="C4" s="3" t="n"/>
      <c r="D4" s="3" t="n"/>
      <c r="E4" s="3" t="n"/>
      <c r="F4" s="3" t="n"/>
      <c r="G4" s="3" t="n"/>
      <c r="H4" s="3" t="n"/>
      <c r="I4" s="3" t="n"/>
    </row>
    <row r="5" ht="22" customHeight="1">
      <c r="A5" s="4" t="n"/>
      <c r="B5" s="4" t="n"/>
      <c r="C5" s="4" t="n"/>
      <c r="D5" s="4" t="n"/>
      <c r="E5" s="4" t="n"/>
      <c r="F5" s="4" t="n"/>
      <c r="G5" s="4" t="n"/>
      <c r="H5" s="4" t="n"/>
      <c r="I5" s="4" t="n"/>
    </row>
    <row r="6" ht="28" customHeight="1">
      <c r="A6" s="6" t="inlineStr">
        <is>
          <t>Gitt og svar</t>
        </is>
      </c>
      <c r="B6" s="6" t="n"/>
      <c r="C6" s="6" t="n"/>
      <c r="D6" s="6" t="n"/>
      <c r="E6" s="6" t="n"/>
      <c r="F6" s="6" t="n"/>
      <c r="G6" s="6" t="n"/>
      <c r="H6" s="6" t="n"/>
      <c r="I6" s="6" t="n"/>
    </row>
    <row r="7" ht="24" customHeight="1">
      <c r="A7" s="14" t="inlineStr">
        <is>
          <t>Gitt</t>
        </is>
      </c>
      <c r="B7" s="14" t="n"/>
      <c r="C7" s="14" t="n"/>
      <c r="D7" s="14" t="n"/>
      <c r="E7" s="4" t="n"/>
      <c r="F7" s="7" t="inlineStr">
        <is>
          <t>Svar</t>
        </is>
      </c>
      <c r="G7" s="7" t="n"/>
      <c r="H7" s="7" t="n"/>
      <c r="I7" s="7" t="n"/>
    </row>
    <row r="8" ht="22" customHeight="1">
      <c r="A8" s="11" t="inlineStr">
        <is>
          <t>Resistivitet ρ</t>
        </is>
      </c>
      <c r="B8" s="38" t="n">
        <v>0.0175</v>
      </c>
      <c r="C8" s="16" t="inlineStr">
        <is>
          <t>Ω·mm²/m</t>
        </is>
      </c>
      <c r="D8" s="4" t="n"/>
      <c r="E8" s="4" t="n"/>
      <c r="F8" s="9" t="inlineStr">
        <is>
          <t>Total lederlengde</t>
        </is>
      </c>
      <c r="G8" s="39">
        <f>IF(B9="","",2*B9)</f>
        <v/>
      </c>
      <c r="H8" s="29" t="inlineStr">
        <is>
          <t>m</t>
        </is>
      </c>
      <c r="I8" s="4" t="n"/>
    </row>
    <row r="9" ht="22" customHeight="1">
      <c r="A9" s="11" t="inlineStr">
        <is>
          <t>Lengde én vei</t>
        </is>
      </c>
      <c r="B9" s="40" t="n">
        <v>25</v>
      </c>
      <c r="C9" s="16" t="inlineStr">
        <is>
          <t>m</t>
        </is>
      </c>
      <c r="D9" s="4" t="n"/>
      <c r="E9" s="4" t="n"/>
      <c r="F9" s="9" t="inlineStr">
        <is>
          <t>Lederresistans Rl</t>
        </is>
      </c>
      <c r="G9" s="30">
        <f>IF(OR(B8="",G8="",B10="",B10=0),"",B8*G8/B10)</f>
        <v/>
      </c>
      <c r="H9" s="29" t="inlineStr">
        <is>
          <t>Ω</t>
        </is>
      </c>
      <c r="I9" s="4" t="n"/>
    </row>
    <row r="10" ht="22" customHeight="1">
      <c r="A10" s="11" t="inlineStr">
        <is>
          <t>Tverrsnitt A</t>
        </is>
      </c>
      <c r="B10" s="41" t="n">
        <v>2.5</v>
      </c>
      <c r="C10" s="16" t="inlineStr">
        <is>
          <t>mm²</t>
        </is>
      </c>
      <c r="D10" s="4" t="n"/>
      <c r="E10" s="4" t="n"/>
      <c r="F10" s="9" t="inlineStr">
        <is>
          <t>Spenningsfall ΔU</t>
        </is>
      </c>
      <c r="G10" s="32">
        <f>IF(OR(B11="",G9=""),"",B11*G9)</f>
        <v/>
      </c>
      <c r="H10" s="29" t="inlineStr">
        <is>
          <t>V</t>
        </is>
      </c>
      <c r="I10" s="4" t="n"/>
    </row>
    <row r="11" ht="22" customHeight="1">
      <c r="A11" s="11" t="inlineStr">
        <is>
          <t>Strøm I</t>
        </is>
      </c>
      <c r="B11" s="42" t="n">
        <v>10</v>
      </c>
      <c r="C11" s="16" t="inlineStr">
        <is>
          <t>A</t>
        </is>
      </c>
      <c r="D11" s="4" t="n"/>
      <c r="E11" s="4" t="n"/>
      <c r="F11" s="4" t="n"/>
      <c r="G11" s="4" t="n"/>
      <c r="H11" s="4" t="n"/>
      <c r="I11" s="4" t="n"/>
    </row>
    <row r="12" ht="22" customHeight="1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</row>
    <row r="13" ht="22" customHeight="1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</row>
    <row r="14" ht="63" customHeight="1">
      <c r="A14" s="22" t="inlineStr">
        <is>
          <t>Formel:
Total lederlengde = 2 · lengde én vei
Rl = ρ · total lederlengde / A
ΔU = I · Rl</t>
        </is>
      </c>
      <c r="B14" s="22" t="n"/>
      <c r="C14" s="22" t="n"/>
      <c r="D14" s="22" t="n"/>
      <c r="E14" s="22" t="n"/>
      <c r="F14" s="22" t="n"/>
      <c r="G14" s="22" t="n"/>
      <c r="H14" s="22" t="n"/>
      <c r="I14" s="22" t="n"/>
    </row>
    <row r="15" ht="63" customHeight="1">
      <c r="A15" s="22" t="n"/>
      <c r="B15" s="22" t="n"/>
      <c r="C15" s="22" t="n"/>
      <c r="D15" s="22" t="n"/>
      <c r="E15" s="22" t="n"/>
      <c r="F15" s="22" t="n"/>
      <c r="G15" s="22" t="n"/>
      <c r="H15" s="22" t="n"/>
      <c r="I15" s="22" t="n"/>
    </row>
    <row r="16" ht="22" customHeight="1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</row>
    <row r="17" ht="51" customHeight="1">
      <c r="A17" s="13" t="inlineStr">
        <is>
          <t>Husk:
Ved tolederkabel må vi regne med både framleder og returleder.</t>
        </is>
      </c>
      <c r="B17" s="13" t="n"/>
      <c r="C17" s="13" t="n"/>
      <c r="D17" s="13" t="n"/>
      <c r="E17" s="13" t="n"/>
      <c r="F17" s="13" t="n"/>
      <c r="G17" s="13" t="n"/>
      <c r="H17" s="13" t="n"/>
      <c r="I17" s="13" t="n"/>
    </row>
    <row r="18" ht="51" customHeight="1">
      <c r="A18" s="13" t="n"/>
      <c r="B18" s="13" t="n"/>
      <c r="C18" s="13" t="n"/>
      <c r="D18" s="13" t="n"/>
      <c r="E18" s="13" t="n"/>
      <c r="F18" s="13" t="n"/>
      <c r="G18" s="13" t="n"/>
      <c r="H18" s="13" t="n"/>
      <c r="I18" s="13" t="n"/>
    </row>
    <row r="19" ht="22" customHeight="1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</row>
    <row r="20" ht="22" customHeight="1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</row>
    <row r="21" ht="22" customHeight="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</row>
    <row r="22" ht="22" customHeight="1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</row>
    <row r="23" ht="22" customHeight="1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</row>
    <row r="24" ht="22" customHeight="1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</row>
    <row r="25" ht="22" customHeight="1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</row>
    <row r="26" ht="22" customHeight="1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</row>
    <row r="27" ht="22" customHeight="1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</row>
    <row r="28" ht="22" customHeight="1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</row>
    <row r="29" ht="22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</row>
    <row r="30" ht="22" customHeight="1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</row>
    <row r="31" ht="22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</row>
    <row r="32" ht="22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</row>
    <row r="33" ht="22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</row>
    <row r="34" ht="22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 ht="22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  <row r="36" ht="22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</row>
    <row r="37" ht="22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</row>
    <row r="38" ht="22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</row>
    <row r="39" ht="22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</row>
    <row r="40" ht="22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</row>
    <row r="41" ht="22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</row>
    <row r="42" ht="22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</row>
    <row r="43" ht="22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</row>
    <row r="44" ht="22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</row>
    <row r="45" ht="22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</row>
    <row r="46" ht="22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</row>
    <row r="47" ht="22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</row>
    <row r="48" ht="22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</row>
    <row r="49" ht="22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</row>
    <row r="50" ht="22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</row>
    <row r="51" ht="22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</row>
    <row r="52" ht="22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</row>
    <row r="53" ht="22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</row>
    <row r="54" ht="22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</row>
    <row r="55" ht="22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</row>
    <row r="56" ht="22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</row>
    <row r="57" ht="22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</row>
    <row r="58" ht="22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</row>
    <row r="59" ht="22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</row>
    <row r="60" ht="22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</row>
    <row r="61" ht="22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</row>
    <row r="62" ht="22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</row>
    <row r="63" ht="22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</row>
    <row r="64" ht="22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</row>
    <row r="65" ht="22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</row>
    <row r="66" ht="22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</row>
    <row r="67" ht="22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</row>
    <row r="68" ht="22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</row>
    <row r="69" ht="22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</row>
    <row r="70" ht="22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</row>
    <row r="71" ht="22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</row>
    <row r="72" ht="22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</row>
    <row r="73" ht="22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</row>
    <row r="74" ht="22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</row>
    <row r="75" ht="22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</row>
    <row r="76" ht="22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</row>
    <row r="77" ht="22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</row>
    <row r="78" ht="22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</row>
    <row r="79" ht="22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</row>
    <row r="80" ht="22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</row>
    <row r="81" ht="22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</row>
    <row r="82" ht="22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</row>
    <row r="83" ht="22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</row>
    <row r="84" ht="22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</row>
    <row r="85" ht="22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</row>
    <row r="86" ht="22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</row>
    <row r="87" ht="22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</row>
    <row r="88" ht="22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</row>
    <row r="89" ht="22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</row>
    <row r="90" ht="22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</row>
  </sheetData>
  <mergeCells count="8">
    <mergeCell ref="A2:I3"/>
    <mergeCell ref="F7:I7"/>
    <mergeCell ref="A1:I1"/>
    <mergeCell ref="A14:I15"/>
    <mergeCell ref="A7:D7"/>
    <mergeCell ref="A17:I18"/>
    <mergeCell ref="A6:I6"/>
    <mergeCell ref="A4:I4"/>
  </mergeCells>
  <pageMargins left="0.75" right="0.75" top="1" bottom="1" header="0.5" footer="0.5"/>
  <pageSetup orientation="landscape" fitToHeight="0" fitToWidth="1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I9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11" customWidth="1" min="3" max="3"/>
    <col width="14" customWidth="1" min="4" max="4"/>
    <col width="4" customWidth="1" min="5" max="5"/>
    <col width="24" customWidth="1" min="6" max="6"/>
    <col width="16" customWidth="1" min="7" max="7"/>
    <col width="10" customWidth="1" min="8" max="8"/>
    <col width="18" customWidth="1" min="9" max="9"/>
  </cols>
  <sheetData>
    <row r="1" ht="34" customHeight="1">
      <c r="A1" s="1" t="inlineStr">
        <is>
          <t>∿ Eltask.no | Vekselspenning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30" customHeight="1">
      <c r="A2" s="2" t="inlineStr">
        <is>
          <t>Kalkulatorer for grunnleggende AC-begreper: effektivverdi, toppverdi, topp-til-topp og periode.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30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30" customHeight="1">
      <c r="A4" s="3" t="inlineStr">
        <is>
          <t>Skriv bare i gule felt. Lyse blå/grønne felt er beregnede svarfelt.</t>
        </is>
      </c>
      <c r="B4" s="3" t="n"/>
      <c r="C4" s="3" t="n"/>
      <c r="D4" s="3" t="n"/>
      <c r="E4" s="3" t="n"/>
      <c r="F4" s="3" t="n"/>
      <c r="G4" s="3" t="n"/>
      <c r="H4" s="3" t="n"/>
      <c r="I4" s="3" t="n"/>
    </row>
    <row r="5" ht="22" customHeight="1">
      <c r="A5" s="4" t="n"/>
      <c r="B5" s="4" t="n"/>
      <c r="C5" s="4" t="n"/>
      <c r="D5" s="4" t="n"/>
      <c r="E5" s="4" t="n"/>
      <c r="F5" s="4" t="n"/>
      <c r="G5" s="4" t="n"/>
      <c r="H5" s="4" t="n"/>
      <c r="I5" s="4" t="n"/>
    </row>
    <row r="6" ht="28" customHeight="1">
      <c r="A6" s="6" t="inlineStr">
        <is>
          <t>Effektivverdi til toppverdi</t>
        </is>
      </c>
      <c r="B6" s="6" t="n"/>
      <c r="C6" s="6" t="n"/>
      <c r="D6" s="6" t="n"/>
      <c r="E6" s="6" t="n"/>
      <c r="F6" s="6" t="n"/>
      <c r="G6" s="6" t="n"/>
      <c r="H6" s="6" t="n"/>
      <c r="I6" s="6" t="n"/>
    </row>
    <row r="7" ht="24" customHeight="1">
      <c r="A7" s="14" t="inlineStr">
        <is>
          <t>Gitt</t>
        </is>
      </c>
      <c r="B7" s="14" t="n"/>
      <c r="C7" s="14" t="n"/>
      <c r="D7" s="14" t="n"/>
      <c r="E7" s="4" t="n"/>
      <c r="F7" s="7" t="inlineStr">
        <is>
          <t>Svar</t>
        </is>
      </c>
      <c r="G7" s="7" t="n"/>
      <c r="H7" s="7" t="n"/>
      <c r="I7" s="7" t="n"/>
    </row>
    <row r="8" ht="22" customHeight="1">
      <c r="A8" s="11" t="inlineStr">
        <is>
          <t>Ueff</t>
        </is>
      </c>
      <c r="B8" s="23" t="n">
        <v>230</v>
      </c>
      <c r="C8" s="16" t="inlineStr">
        <is>
          <t>V</t>
        </is>
      </c>
      <c r="D8" s="4" t="n"/>
      <c r="E8" s="4" t="n"/>
      <c r="F8" s="17" t="inlineStr">
        <is>
          <t>Umax</t>
        </is>
      </c>
      <c r="G8" s="18">
        <f>IFERROR(IF(B8="","",B8*SQRT(2)),"")</f>
        <v/>
      </c>
      <c r="H8" s="19" t="inlineStr">
        <is>
          <t>V</t>
        </is>
      </c>
      <c r="I8" s="4" t="n"/>
    </row>
    <row r="9" ht="22" customHeight="1">
      <c r="A9" s="4" t="n"/>
      <c r="B9" s="4" t="n"/>
      <c r="C9" s="4" t="n"/>
      <c r="D9" s="4" t="n"/>
      <c r="E9" s="4" t="n"/>
      <c r="F9" s="17" t="inlineStr">
        <is>
          <t>Upp</t>
        </is>
      </c>
      <c r="G9" s="18">
        <f>IFERROR(IF(G8="","",2*G8),"")</f>
        <v/>
      </c>
      <c r="H9" s="19" t="inlineStr">
        <is>
          <t>V</t>
        </is>
      </c>
      <c r="I9" s="4" t="n"/>
    </row>
    <row r="10" ht="22" customHeight="1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</row>
    <row r="11" ht="51" customHeight="1">
      <c r="A11" s="22" t="inlineStr">
        <is>
          <t>Formel:
Umax = Ueff · √2
Upp = 2 · Umax</t>
        </is>
      </c>
      <c r="B11" s="22" t="n"/>
      <c r="C11" s="22" t="n"/>
      <c r="D11" s="22" t="n"/>
      <c r="E11" s="22" t="n"/>
      <c r="F11" s="22" t="n"/>
      <c r="G11" s="22" t="n"/>
      <c r="H11" s="22" t="n"/>
      <c r="I11" s="22" t="n"/>
    </row>
    <row r="12" ht="51" customHeight="1">
      <c r="A12" s="22" t="n"/>
      <c r="B12" s="22" t="n"/>
      <c r="C12" s="22" t="n"/>
      <c r="D12" s="22" t="n"/>
      <c r="E12" s="22" t="n"/>
      <c r="F12" s="22" t="n"/>
      <c r="G12" s="22" t="n"/>
      <c r="H12" s="22" t="n"/>
      <c r="I12" s="22" t="n"/>
    </row>
    <row r="13" ht="22" customHeight="1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</row>
    <row r="14" ht="28" customHeight="1">
      <c r="A14" s="6" t="inlineStr">
        <is>
          <t>Toppverdi til effektivverdi</t>
        </is>
      </c>
      <c r="B14" s="6" t="n"/>
      <c r="C14" s="6" t="n"/>
      <c r="D14" s="6" t="n"/>
      <c r="E14" s="6" t="n"/>
      <c r="F14" s="6" t="n"/>
      <c r="G14" s="6" t="n"/>
      <c r="H14" s="6" t="n"/>
      <c r="I14" s="6" t="n"/>
    </row>
    <row r="15" ht="24" customHeight="1">
      <c r="A15" s="14" t="inlineStr">
        <is>
          <t>Gitt</t>
        </is>
      </c>
      <c r="B15" s="14" t="n"/>
      <c r="C15" s="14" t="n"/>
      <c r="D15" s="14" t="n"/>
      <c r="E15" s="4" t="n"/>
      <c r="F15" s="7" t="inlineStr">
        <is>
          <t>Svar</t>
        </is>
      </c>
      <c r="G15" s="7" t="n"/>
      <c r="H15" s="7" t="n"/>
      <c r="I15" s="7" t="n"/>
    </row>
    <row r="16" ht="22" customHeight="1">
      <c r="A16" s="11" t="inlineStr">
        <is>
          <t>Umax</t>
        </is>
      </c>
      <c r="B16" s="23" t="n">
        <v>325.27</v>
      </c>
      <c r="C16" s="16" t="inlineStr">
        <is>
          <t>V</t>
        </is>
      </c>
      <c r="D16" s="4" t="n"/>
      <c r="E16" s="4" t="n"/>
      <c r="F16" s="17" t="inlineStr">
        <is>
          <t>Ueff</t>
        </is>
      </c>
      <c r="G16" s="18">
        <f>IFERROR(IF(B16="","",B16/SQRT(2)),"")</f>
        <v/>
      </c>
      <c r="H16" s="19" t="inlineStr">
        <is>
          <t>V</t>
        </is>
      </c>
      <c r="I16" s="4" t="n"/>
    </row>
    <row r="17" ht="22" customHeight="1">
      <c r="A17" s="4" t="n"/>
      <c r="B17" s="4" t="n"/>
      <c r="C17" s="4" t="n"/>
      <c r="D17" s="4" t="n"/>
      <c r="E17" s="4" t="n"/>
      <c r="F17" s="17" t="inlineStr">
        <is>
          <t>Upp</t>
        </is>
      </c>
      <c r="G17" s="18">
        <f>IFERROR(IF(B16="","",2*B16),"")</f>
        <v/>
      </c>
      <c r="H17" s="19" t="inlineStr">
        <is>
          <t>V</t>
        </is>
      </c>
      <c r="I17" s="4" t="n"/>
    </row>
    <row r="18" ht="22" customHeight="1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</row>
    <row r="19" ht="51" customHeight="1">
      <c r="A19" s="22" t="inlineStr">
        <is>
          <t>Formel:
Ueff = Umax / √2
Upp = 2 · Umax</t>
        </is>
      </c>
      <c r="B19" s="22" t="n"/>
      <c r="C19" s="22" t="n"/>
      <c r="D19" s="22" t="n"/>
      <c r="E19" s="22" t="n"/>
      <c r="F19" s="22" t="n"/>
      <c r="G19" s="22" t="n"/>
      <c r="H19" s="22" t="n"/>
      <c r="I19" s="22" t="n"/>
    </row>
    <row r="20" ht="51" customHeight="1">
      <c r="A20" s="22" t="n"/>
      <c r="B20" s="22" t="n"/>
      <c r="C20" s="22" t="n"/>
      <c r="D20" s="22" t="n"/>
      <c r="E20" s="22" t="n"/>
      <c r="F20" s="22" t="n"/>
      <c r="G20" s="22" t="n"/>
      <c r="H20" s="22" t="n"/>
      <c r="I20" s="22" t="n"/>
    </row>
    <row r="21" ht="22" customHeight="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</row>
    <row r="22" ht="28" customHeight="1">
      <c r="A22" s="6" t="inlineStr">
        <is>
          <t>Frekvens og periode</t>
        </is>
      </c>
      <c r="B22" s="6" t="n"/>
      <c r="C22" s="6" t="n"/>
      <c r="D22" s="6" t="n"/>
      <c r="E22" s="6" t="n"/>
      <c r="F22" s="6" t="n"/>
      <c r="G22" s="6" t="n"/>
      <c r="H22" s="6" t="n"/>
      <c r="I22" s="6" t="n"/>
    </row>
    <row r="23" ht="24" customHeight="1">
      <c r="A23" s="14" t="inlineStr">
        <is>
          <t>Gitt</t>
        </is>
      </c>
      <c r="B23" s="14" t="n"/>
      <c r="C23" s="14" t="n"/>
      <c r="D23" s="14" t="n"/>
      <c r="E23" s="4" t="n"/>
      <c r="F23" s="7" t="inlineStr">
        <is>
          <t>Svar</t>
        </is>
      </c>
      <c r="G23" s="7" t="n"/>
      <c r="H23" s="7" t="n"/>
      <c r="I23" s="7" t="n"/>
    </row>
    <row r="24" ht="22" customHeight="1">
      <c r="A24" s="11" t="inlineStr">
        <is>
          <t>Frekvens f</t>
        </is>
      </c>
      <c r="B24" s="43" t="n">
        <v>50</v>
      </c>
      <c r="C24" s="16" t="inlineStr">
        <is>
          <t>Hz</t>
        </is>
      </c>
      <c r="D24" s="4" t="n"/>
      <c r="E24" s="4" t="n"/>
      <c r="F24" s="17" t="inlineStr">
        <is>
          <t>Periode T</t>
        </is>
      </c>
      <c r="G24" s="44">
        <f>IFERROR(IF(OR(B24="",B24=0),"",1/B24),"")</f>
        <v/>
      </c>
      <c r="H24" s="19" t="inlineStr">
        <is>
          <t>s</t>
        </is>
      </c>
      <c r="I24" s="4" t="n"/>
    </row>
    <row r="25" ht="22" customHeight="1">
      <c r="A25" s="4" t="n"/>
      <c r="B25" s="4" t="n"/>
      <c r="C25" s="4" t="n"/>
      <c r="D25" s="4" t="n"/>
      <c r="E25" s="4" t="n"/>
      <c r="F25" s="17" t="inlineStr">
        <is>
          <t>Periode T</t>
        </is>
      </c>
      <c r="G25" s="45">
        <f>IFERROR(IF(G24="","",G24*1000),"")</f>
        <v/>
      </c>
      <c r="H25" s="19" t="inlineStr">
        <is>
          <t>ms</t>
        </is>
      </c>
      <c r="I25" s="4" t="n"/>
    </row>
    <row r="26" ht="22" customHeight="1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</row>
    <row r="27" ht="51" customHeight="1">
      <c r="A27" s="22" t="inlineStr">
        <is>
          <t>Formel:
T = 1 / f
T_ms = T · 1000</t>
        </is>
      </c>
      <c r="B27" s="22" t="n"/>
      <c r="C27" s="22" t="n"/>
      <c r="D27" s="22" t="n"/>
      <c r="E27" s="22" t="n"/>
      <c r="F27" s="22" t="n"/>
      <c r="G27" s="22" t="n"/>
      <c r="H27" s="22" t="n"/>
      <c r="I27" s="22" t="n"/>
    </row>
    <row r="28" ht="51" customHeight="1">
      <c r="A28" s="22" t="n"/>
      <c r="B28" s="22" t="n"/>
      <c r="C28" s="22" t="n"/>
      <c r="D28" s="22" t="n"/>
      <c r="E28" s="22" t="n"/>
      <c r="F28" s="22" t="n"/>
      <c r="G28" s="22" t="n"/>
      <c r="H28" s="22" t="n"/>
      <c r="I28" s="22" t="n"/>
    </row>
    <row r="29" ht="22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</row>
    <row r="30" ht="51" customHeight="1">
      <c r="A30" s="13" t="inlineStr">
        <is>
          <t>Husk:
230 V vekselspenning betyr vanligvis 230 V effektivverdi, ikke toppverdi.</t>
        </is>
      </c>
      <c r="B30" s="13" t="n"/>
      <c r="C30" s="13" t="n"/>
      <c r="D30" s="13" t="n"/>
      <c r="E30" s="13" t="n"/>
      <c r="F30" s="13" t="n"/>
      <c r="G30" s="13" t="n"/>
      <c r="H30" s="13" t="n"/>
      <c r="I30" s="13" t="n"/>
    </row>
    <row r="31" ht="51" customHeight="1">
      <c r="A31" s="13" t="n"/>
      <c r="B31" s="13" t="n"/>
      <c r="C31" s="13" t="n"/>
      <c r="D31" s="13" t="n"/>
      <c r="E31" s="13" t="n"/>
      <c r="F31" s="13" t="n"/>
      <c r="G31" s="13" t="n"/>
      <c r="H31" s="13" t="n"/>
      <c r="I31" s="13" t="n"/>
    </row>
    <row r="32" ht="22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</row>
    <row r="33" ht="22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</row>
    <row r="34" ht="22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 ht="22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  <row r="36" ht="22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</row>
    <row r="37" ht="22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</row>
    <row r="38" ht="22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</row>
    <row r="39" ht="22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</row>
    <row r="40" ht="22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</row>
    <row r="41" ht="22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</row>
    <row r="42" ht="22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</row>
    <row r="43" ht="22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</row>
    <row r="44" ht="22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</row>
    <row r="45" ht="22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</row>
    <row r="46" ht="22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</row>
    <row r="47" ht="22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</row>
    <row r="48" ht="22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</row>
    <row r="49" ht="22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</row>
    <row r="50" ht="22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</row>
    <row r="51" ht="22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</row>
    <row r="52" ht="22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</row>
    <row r="53" ht="22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</row>
    <row r="54" ht="22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</row>
    <row r="55" ht="22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</row>
    <row r="56" ht="22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</row>
    <row r="57" ht="22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</row>
    <row r="58" ht="22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</row>
    <row r="59" ht="22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</row>
    <row r="60" ht="22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</row>
    <row r="61" ht="22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</row>
    <row r="62" ht="22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</row>
    <row r="63" ht="22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</row>
    <row r="64" ht="22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</row>
    <row r="65" ht="22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</row>
    <row r="66" ht="22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</row>
    <row r="67" ht="22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</row>
    <row r="68" ht="22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</row>
    <row r="69" ht="22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</row>
    <row r="70" ht="22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</row>
    <row r="71" ht="22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</row>
    <row r="72" ht="22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</row>
    <row r="73" ht="22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</row>
    <row r="74" ht="22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</row>
    <row r="75" ht="22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</row>
    <row r="76" ht="22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</row>
    <row r="77" ht="22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</row>
    <row r="78" ht="22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</row>
    <row r="79" ht="22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</row>
    <row r="80" ht="22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</row>
    <row r="81" ht="22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</row>
    <row r="82" ht="22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</row>
    <row r="83" ht="22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</row>
    <row r="84" ht="22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</row>
    <row r="85" ht="22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</row>
    <row r="86" ht="22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</row>
    <row r="87" ht="22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</row>
    <row r="88" ht="22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</row>
    <row r="89" ht="22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</row>
    <row r="90" ht="22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</row>
  </sheetData>
  <mergeCells count="16">
    <mergeCell ref="A2:I3"/>
    <mergeCell ref="A23:D23"/>
    <mergeCell ref="A19:I20"/>
    <mergeCell ref="F7:I7"/>
    <mergeCell ref="A11:I12"/>
    <mergeCell ref="A14:I14"/>
    <mergeCell ref="A1:I1"/>
    <mergeCell ref="A15:D15"/>
    <mergeCell ref="A7:D7"/>
    <mergeCell ref="F15:I15"/>
    <mergeCell ref="A30:I31"/>
    <mergeCell ref="A6:I6"/>
    <mergeCell ref="A22:I22"/>
    <mergeCell ref="A27:I28"/>
    <mergeCell ref="F23:I23"/>
    <mergeCell ref="A4:I4"/>
  </mergeCells>
  <pageMargins left="0.75" right="0.75" top="1" bottom="1" header="0.5" footer="0.5"/>
  <pageSetup orientation="landscape" fitToHeight="0" fitToWidth="1"/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I9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11" customWidth="1" min="3" max="3"/>
    <col width="14" customWidth="1" min="4" max="4"/>
    <col width="4" customWidth="1" min="5" max="5"/>
    <col width="24" customWidth="1" min="6" max="6"/>
    <col width="16" customWidth="1" min="7" max="7"/>
    <col width="10" customWidth="1" min="8" max="8"/>
    <col width="18" customWidth="1" min="9" max="9"/>
  </cols>
  <sheetData>
    <row r="1" ht="34" customHeight="1">
      <c r="A1" s="1" t="inlineStr">
        <is>
          <t>∿ Eltask.no | Reaktans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30" customHeight="1">
      <c r="A2" s="2" t="inlineStr">
        <is>
          <t>Enkle kalkulatorer for induktiv og kapasitiv reaktans.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30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30" customHeight="1">
      <c r="A4" s="3" t="inlineStr">
        <is>
          <t>Skriv bare i gule felt. Lyse blå/grønne felt er beregnede svarfelt.</t>
        </is>
      </c>
      <c r="B4" s="3" t="n"/>
      <c r="C4" s="3" t="n"/>
      <c r="D4" s="3" t="n"/>
      <c r="E4" s="3" t="n"/>
      <c r="F4" s="3" t="n"/>
      <c r="G4" s="3" t="n"/>
      <c r="H4" s="3" t="n"/>
      <c r="I4" s="3" t="n"/>
    </row>
    <row r="5" ht="22" customHeight="1">
      <c r="A5" s="4" t="n"/>
      <c r="B5" s="4" t="n"/>
      <c r="C5" s="4" t="n"/>
      <c r="D5" s="4" t="n"/>
      <c r="E5" s="4" t="n"/>
      <c r="F5" s="4" t="n"/>
      <c r="G5" s="4" t="n"/>
      <c r="H5" s="4" t="n"/>
      <c r="I5" s="4" t="n"/>
    </row>
    <row r="6" ht="28" customHeight="1">
      <c r="A6" s="6" t="inlineStr">
        <is>
          <t>Spole</t>
        </is>
      </c>
      <c r="B6" s="6" t="n"/>
      <c r="C6" s="6" t="n"/>
      <c r="D6" s="6" t="n"/>
      <c r="E6" s="6" t="n"/>
      <c r="F6" s="6" t="n"/>
      <c r="G6" s="6" t="n"/>
      <c r="H6" s="6" t="n"/>
      <c r="I6" s="6" t="n"/>
    </row>
    <row r="7" ht="24" customHeight="1">
      <c r="A7" s="14" t="inlineStr">
        <is>
          <t>Gitt</t>
        </is>
      </c>
      <c r="B7" s="14" t="n"/>
      <c r="C7" s="14" t="n"/>
      <c r="D7" s="14" t="n"/>
      <c r="E7" s="4" t="n"/>
      <c r="F7" s="7" t="inlineStr">
        <is>
          <t>Svar</t>
        </is>
      </c>
      <c r="G7" s="7" t="n"/>
      <c r="H7" s="7" t="n"/>
      <c r="I7" s="7" t="n"/>
    </row>
    <row r="8" ht="22" customHeight="1">
      <c r="A8" s="11" t="inlineStr">
        <is>
          <t>Frekvens f</t>
        </is>
      </c>
      <c r="B8" s="43" t="n">
        <v>50</v>
      </c>
      <c r="C8" s="16" t="inlineStr">
        <is>
          <t>Hz</t>
        </is>
      </c>
      <c r="D8" s="4" t="n"/>
      <c r="E8" s="4" t="n"/>
      <c r="F8" s="17" t="inlineStr">
        <is>
          <t>Induktiv reaktans XL</t>
        </is>
      </c>
      <c r="G8" s="25">
        <f>IFERROR(IF(OR(B8="",B8=0),"",IF(B9&lt;&gt;"",IF(B9=0,"",2*PI()*B8*B9),IF(OR(B10="",B10=0),"",2*PI()*B8*(B10/1000)))),"")</f>
        <v/>
      </c>
      <c r="H8" s="19" t="inlineStr">
        <is>
          <t>Ω</t>
        </is>
      </c>
      <c r="I8" s="4" t="n"/>
    </row>
    <row r="9" ht="22" customHeight="1">
      <c r="A9" s="11" t="inlineStr">
        <is>
          <t>Induktans L</t>
        </is>
      </c>
      <c r="B9" s="46" t="n">
        <v>0.1</v>
      </c>
      <c r="C9" s="16" t="inlineStr">
        <is>
          <t>H</t>
        </is>
      </c>
      <c r="D9" s="4" t="n"/>
      <c r="E9" s="4" t="n"/>
      <c r="F9" s="21" t="n"/>
      <c r="G9" s="21" t="n"/>
      <c r="H9" s="21" t="n"/>
      <c r="I9" s="4" t="n"/>
    </row>
    <row r="10" ht="22" customHeight="1">
      <c r="A10" s="11" t="inlineStr">
        <is>
          <t>L i mH</t>
        </is>
      </c>
      <c r="B10" s="47" t="n">
        <v>100</v>
      </c>
      <c r="C10" s="16" t="inlineStr">
        <is>
          <t>mH</t>
        </is>
      </c>
      <c r="D10" s="4" t="n"/>
      <c r="E10" s="4" t="n"/>
      <c r="F10" s="21" t="n"/>
      <c r="G10" s="21" t="n"/>
      <c r="H10" s="21" t="n"/>
      <c r="I10" s="4" t="n"/>
    </row>
    <row r="11" ht="22" customHeight="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</row>
    <row r="12" ht="51" customHeight="1">
      <c r="A12" s="22" t="inlineStr">
        <is>
          <t>Formel:
XL = 2πfL
Hvis L i H er fylt inn, brukes den. Ellers brukes L i mH / 1000.</t>
        </is>
      </c>
      <c r="B12" s="22" t="n"/>
      <c r="C12" s="22" t="n"/>
      <c r="D12" s="22" t="n"/>
      <c r="E12" s="22" t="n"/>
      <c r="F12" s="22" t="n"/>
      <c r="G12" s="22" t="n"/>
      <c r="H12" s="22" t="n"/>
      <c r="I12" s="22" t="n"/>
    </row>
    <row r="13" ht="51" customHeight="1">
      <c r="A13" s="22" t="n"/>
      <c r="B13" s="22" t="n"/>
      <c r="C13" s="22" t="n"/>
      <c r="D13" s="22" t="n"/>
      <c r="E13" s="22" t="n"/>
      <c r="F13" s="22" t="n"/>
      <c r="G13" s="22" t="n"/>
      <c r="H13" s="22" t="n"/>
      <c r="I13" s="22" t="n"/>
    </row>
    <row r="14" ht="22" customHeight="1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</row>
    <row r="15" ht="28" customHeight="1">
      <c r="A15" s="6" t="inlineStr">
        <is>
          <t>Kondensator</t>
        </is>
      </c>
      <c r="B15" s="6" t="n"/>
      <c r="C15" s="6" t="n"/>
      <c r="D15" s="6" t="n"/>
      <c r="E15" s="6" t="n"/>
      <c r="F15" s="6" t="n"/>
      <c r="G15" s="6" t="n"/>
      <c r="H15" s="6" t="n"/>
      <c r="I15" s="6" t="n"/>
    </row>
    <row r="16" ht="24" customHeight="1">
      <c r="A16" s="14" t="inlineStr">
        <is>
          <t>Gitt</t>
        </is>
      </c>
      <c r="B16" s="14" t="n"/>
      <c r="C16" s="14" t="n"/>
      <c r="D16" s="14" t="n"/>
      <c r="E16" s="4" t="n"/>
      <c r="F16" s="7" t="inlineStr">
        <is>
          <t>Svar</t>
        </is>
      </c>
      <c r="G16" s="7" t="n"/>
      <c r="H16" s="7" t="n"/>
      <c r="I16" s="7" t="n"/>
    </row>
    <row r="17" ht="22" customHeight="1">
      <c r="A17" s="11" t="inlineStr">
        <is>
          <t>Frekvens f</t>
        </is>
      </c>
      <c r="B17" s="43" t="n">
        <v>50</v>
      </c>
      <c r="C17" s="16" t="inlineStr">
        <is>
          <t>Hz</t>
        </is>
      </c>
      <c r="D17" s="4" t="n"/>
      <c r="E17" s="4" t="n"/>
      <c r="F17" s="17" t="inlineStr">
        <is>
          <t>Kapasitiv reaktans XC</t>
        </is>
      </c>
      <c r="G17" s="25">
        <f>IFERROR(IF(OR(B17="",B17=0),"",IF(B18&lt;&gt;"",IF(B18=0,"",1/(2*PI()*B17*B18)),IF(OR(B19="",B19=0),"",1/(2*PI()*B17*(B19/1000000))))),"")</f>
        <v/>
      </c>
      <c r="H17" s="19" t="inlineStr">
        <is>
          <t>Ω</t>
        </is>
      </c>
      <c r="I17" s="4" t="n"/>
    </row>
    <row r="18" ht="22" customHeight="1">
      <c r="A18" s="11" t="inlineStr">
        <is>
          <t>Kapasitans C</t>
        </is>
      </c>
      <c r="B18" s="48" t="n">
        <v>1e-06</v>
      </c>
      <c r="C18" s="16" t="inlineStr">
        <is>
          <t>F</t>
        </is>
      </c>
      <c r="D18" s="4" t="n"/>
      <c r="E18" s="4" t="n"/>
      <c r="F18" s="21" t="n"/>
      <c r="G18" s="21" t="n"/>
      <c r="H18" s="21" t="n"/>
      <c r="I18" s="4" t="n"/>
    </row>
    <row r="19" ht="22" customHeight="1">
      <c r="A19" s="11" t="inlineStr">
        <is>
          <t>C i µF</t>
        </is>
      </c>
      <c r="B19" s="47" t="n">
        <v>1</v>
      </c>
      <c r="C19" s="16" t="inlineStr">
        <is>
          <t>µF</t>
        </is>
      </c>
      <c r="D19" s="4" t="n"/>
      <c r="E19" s="4" t="n"/>
      <c r="F19" s="21" t="n"/>
      <c r="G19" s="21" t="n"/>
      <c r="H19" s="21" t="n"/>
      <c r="I19" s="4" t="n"/>
    </row>
    <row r="20" ht="22" customHeight="1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</row>
    <row r="21" ht="51" customHeight="1">
      <c r="A21" s="22" t="inlineStr">
        <is>
          <t>Formel:
XC = 1 / (2πfC)
Hvis C i F er fylt inn, brukes den. Ellers brukes C i µF · 10^-6.</t>
        </is>
      </c>
      <c r="B21" s="22" t="n"/>
      <c r="C21" s="22" t="n"/>
      <c r="D21" s="22" t="n"/>
      <c r="E21" s="22" t="n"/>
      <c r="F21" s="22" t="n"/>
      <c r="G21" s="22" t="n"/>
      <c r="H21" s="22" t="n"/>
      <c r="I21" s="22" t="n"/>
    </row>
    <row r="22" ht="51" customHeight="1">
      <c r="A22" s="22" t="n"/>
      <c r="B22" s="22" t="n"/>
      <c r="C22" s="22" t="n"/>
      <c r="D22" s="22" t="n"/>
      <c r="E22" s="22" t="n"/>
      <c r="F22" s="22" t="n"/>
      <c r="G22" s="22" t="n"/>
      <c r="H22" s="22" t="n"/>
      <c r="I22" s="22" t="n"/>
    </row>
    <row r="23" ht="22" customHeight="1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</row>
    <row r="24" ht="63" customHeight="1">
      <c r="A24" s="13" t="inlineStr">
        <is>
          <t>Husk:
Reaktans er motstand mot vekselstrøm. Spoler og kondensatorer oppfører seg ulikt når frekvensen endres.</t>
        </is>
      </c>
      <c r="B24" s="13" t="n"/>
      <c r="C24" s="13" t="n"/>
      <c r="D24" s="13" t="n"/>
      <c r="E24" s="13" t="n"/>
      <c r="F24" s="13" t="n"/>
      <c r="G24" s="13" t="n"/>
      <c r="H24" s="13" t="n"/>
      <c r="I24" s="13" t="n"/>
    </row>
    <row r="25" ht="63" customHeight="1">
      <c r="A25" s="13" t="n"/>
      <c r="B25" s="13" t="n"/>
      <c r="C25" s="13" t="n"/>
      <c r="D25" s="13" t="n"/>
      <c r="E25" s="13" t="n"/>
      <c r="F25" s="13" t="n"/>
      <c r="G25" s="13" t="n"/>
      <c r="H25" s="13" t="n"/>
      <c r="I25" s="13" t="n"/>
    </row>
    <row r="26" ht="22" customHeight="1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</row>
    <row r="27" ht="22" customHeight="1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</row>
    <row r="28" ht="22" customHeight="1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</row>
    <row r="29" ht="22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</row>
    <row r="30" ht="22" customHeight="1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</row>
    <row r="31" ht="22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</row>
    <row r="32" ht="22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</row>
    <row r="33" ht="22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</row>
    <row r="34" ht="22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 ht="22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  <row r="36" ht="22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</row>
    <row r="37" ht="22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</row>
    <row r="38" ht="22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</row>
    <row r="39" ht="22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</row>
    <row r="40" ht="22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</row>
    <row r="41" ht="22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</row>
    <row r="42" ht="22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</row>
    <row r="43" ht="22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</row>
    <row r="44" ht="22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</row>
    <row r="45" ht="22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</row>
    <row r="46" ht="22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</row>
    <row r="47" ht="22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</row>
    <row r="48" ht="22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</row>
    <row r="49" ht="22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</row>
    <row r="50" ht="22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</row>
    <row r="51" ht="22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</row>
    <row r="52" ht="22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</row>
    <row r="53" ht="22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</row>
    <row r="54" ht="22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</row>
    <row r="55" ht="22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</row>
    <row r="56" ht="22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</row>
    <row r="57" ht="22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</row>
    <row r="58" ht="22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</row>
    <row r="59" ht="22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</row>
    <row r="60" ht="22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</row>
    <row r="61" ht="22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</row>
    <row r="62" ht="22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</row>
    <row r="63" ht="22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</row>
    <row r="64" ht="22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</row>
    <row r="65" ht="22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</row>
    <row r="66" ht="22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</row>
    <row r="67" ht="22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</row>
    <row r="68" ht="22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</row>
    <row r="69" ht="22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</row>
    <row r="70" ht="22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</row>
    <row r="71" ht="22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</row>
    <row r="72" ht="22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</row>
    <row r="73" ht="22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</row>
    <row r="74" ht="22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</row>
    <row r="75" ht="22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</row>
    <row r="76" ht="22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</row>
    <row r="77" ht="22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</row>
    <row r="78" ht="22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</row>
    <row r="79" ht="22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</row>
    <row r="80" ht="22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</row>
    <row r="81" ht="22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</row>
    <row r="82" ht="22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</row>
    <row r="83" ht="22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</row>
    <row r="84" ht="22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</row>
    <row r="85" ht="22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</row>
    <row r="86" ht="22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</row>
    <row r="87" ht="22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</row>
    <row r="88" ht="22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</row>
    <row r="89" ht="22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</row>
    <row r="90" ht="22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</row>
  </sheetData>
  <mergeCells count="12">
    <mergeCell ref="A15:I15"/>
    <mergeCell ref="A2:I3"/>
    <mergeCell ref="F7:I7"/>
    <mergeCell ref="A1:I1"/>
    <mergeCell ref="A21:I22"/>
    <mergeCell ref="A7:D7"/>
    <mergeCell ref="F16:I16"/>
    <mergeCell ref="A6:I6"/>
    <mergeCell ref="A16:D16"/>
    <mergeCell ref="A24:I25"/>
    <mergeCell ref="A4:I4"/>
    <mergeCell ref="A12:I13"/>
  </mergeCell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2026-05-25T21:45:39Z</dcterms:created>
  <dcterms:modified xmlns:dcterms="http://purl.org/dc/terms/" xmlns:xsi="http://www.w3.org/2001/XMLSchema-instance" xsi:type="dcterms:W3CDTF">2026-05-25T21:45:41Z</dcterms:modified>
</cp:coreProperties>
</file>